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N:\OEH Website Redesign\Final content for new website\1.1.0_Topics_Animals and plants\1.1.8 Native vegetation\Documents\PDF XLS WORD\renamed\"/>
    </mc:Choice>
  </mc:AlternateContent>
  <xr:revisionPtr revIDLastSave="0" documentId="8_{47988C47-4D15-4332-9D0F-8C7C56FA264E}" xr6:coauthVersionLast="41" xr6:coauthVersionMax="41" xr10:uidLastSave="{00000000-0000-0000-0000-000000000000}"/>
  <bookViews>
    <workbookView xWindow="-120" yWindow="-120" windowWidth="29040" windowHeight="15840" xr2:uid="{00000000-000D-0000-FFFF-FFFF00000000}"/>
  </bookViews>
  <sheets>
    <sheet name="Table of Contents" sheetId="30" r:id="rId1"/>
    <sheet name="Tab 1" sheetId="44" r:id="rId2"/>
    <sheet name="Tab 2" sheetId="17" r:id="rId3"/>
    <sheet name="Tab 3" sheetId="27" r:id="rId4"/>
    <sheet name="Tab 4" sheetId="18" r:id="rId5"/>
    <sheet name="Tab 5" sheetId="19" r:id="rId6"/>
    <sheet name="Tab 6" sheetId="26" r:id="rId7"/>
    <sheet name="Tab 7" sheetId="23" r:id="rId8"/>
    <sheet name="Tab 8" sheetId="28" r:id="rId9"/>
    <sheet name="Tab 9" sheetId="29" r:id="rId10"/>
    <sheet name="Tab 10" sheetId="43" r:id="rId11"/>
    <sheet name="Tab 11" sheetId="37" r:id="rId12"/>
    <sheet name="Tab 12" sheetId="31" r:id="rId13"/>
    <sheet name="Tab 13" sheetId="35" r:id="rId14"/>
    <sheet name="Tab 14" sheetId="33" r:id="rId15"/>
    <sheet name="Tab 15" sheetId="34" r:id="rId16"/>
    <sheet name="Tab 16" sheetId="32" r:id="rId17"/>
    <sheet name="Tab 17" sheetId="36" r:id="rId18"/>
    <sheet name="Tab 18" sheetId="38" r:id="rId19"/>
    <sheet name="Tab 19" sheetId="39" r:id="rId20"/>
    <sheet name="Tab 20" sheetId="40" r:id="rId21"/>
    <sheet name="Tab 21" sheetId="41" r:id="rId22"/>
    <sheet name="Tab 22" sheetId="42" r:id="rId23"/>
    <sheet name="Tab 23" sheetId="45" r:id="rId24"/>
  </sheets>
  <definedNames>
    <definedName name="_Hlk368044679" localSheetId="5">'Tab 5'!#REF!</definedName>
    <definedName name="_xlnm.Print_Titles" localSheetId="14">'Tab 14'!$3:$3</definedName>
    <definedName name="_xlnm.Print_Titles" localSheetId="15">'Tab 15'!$3:$3</definedName>
    <definedName name="_xlnm.Print_Titles" localSheetId="17">'Tab 17'!$3:$3</definedName>
    <definedName name="_xlnm.Print_Titles" localSheetId="18">'Tab 18'!$A:$A</definedName>
    <definedName name="_xlnm.Print_Titles" localSheetId="19">'Tab 19'!$A:$A,'Tab 19'!$3:$3</definedName>
    <definedName name="_xlnm.Print_Titles" localSheetId="20">'Tab 20'!$A:$A,'Tab 20'!$3:$3</definedName>
    <definedName name="_xlnm.Print_Titles" localSheetId="21">'Tab 21'!$A:$A,'Tab 21'!$3:$3</definedName>
    <definedName name="_xlnm.Print_Titles" localSheetId="22">'Tab 22'!$A:$A,'Tab 22'!$3:$3</definedName>
    <definedName name="_xlnm.Print_Titles" localSheetId="6">'Tab 6'!$A:$A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6" i="33" l="1"/>
  <c r="I76" i="33"/>
  <c r="C19" i="26"/>
  <c r="D19" i="26"/>
  <c r="E19" i="26"/>
  <c r="F19" i="26"/>
  <c r="G19" i="26"/>
  <c r="H19" i="26"/>
  <c r="I19" i="26"/>
  <c r="J19" i="26"/>
  <c r="K19" i="26"/>
  <c r="L19" i="26"/>
  <c r="M19" i="26"/>
  <c r="N19" i="26"/>
  <c r="O19" i="26"/>
  <c r="P19" i="26"/>
  <c r="Q19" i="26"/>
  <c r="R19" i="26"/>
  <c r="S19" i="26"/>
  <c r="T19" i="26"/>
  <c r="U19" i="26"/>
  <c r="V19" i="26"/>
  <c r="W19" i="26"/>
  <c r="X19" i="26"/>
  <c r="B19" i="26"/>
  <c r="X10" i="26"/>
  <c r="Y10" i="26"/>
  <c r="Z10" i="26"/>
  <c r="AA10" i="26"/>
  <c r="AB10" i="26"/>
  <c r="AC10" i="26"/>
  <c r="AD10" i="26"/>
  <c r="W10" i="26"/>
  <c r="AF10" i="26" s="1"/>
  <c r="P44" i="18"/>
  <c r="Z5" i="38"/>
  <c r="Z6" i="38"/>
  <c r="Z7" i="38"/>
  <c r="Z8" i="38"/>
  <c r="Z4" i="38"/>
  <c r="AG14" i="26"/>
  <c r="AG15" i="26"/>
  <c r="AG16" i="26"/>
  <c r="AG13" i="26"/>
  <c r="AG19" i="26" s="1"/>
  <c r="AG5" i="26"/>
  <c r="AG6" i="26"/>
  <c r="AG7" i="26"/>
  <c r="AG8" i="26"/>
  <c r="AG4" i="26"/>
  <c r="AF5" i="26"/>
  <c r="AF6" i="26"/>
  <c r="AF7" i="26"/>
  <c r="AF8" i="26"/>
  <c r="AF4" i="26"/>
  <c r="J9" i="19"/>
  <c r="K9" i="19"/>
  <c r="S17" i="26"/>
  <c r="O4" i="29"/>
  <c r="P5" i="29"/>
  <c r="P6" i="29"/>
  <c r="P8" i="29"/>
  <c r="P9" i="29"/>
  <c r="P10" i="29"/>
  <c r="P4" i="29"/>
  <c r="O13" i="29"/>
  <c r="O5" i="29"/>
  <c r="O6" i="29"/>
  <c r="O7" i="29"/>
  <c r="O8" i="29"/>
  <c r="O9" i="29"/>
  <c r="O10" i="29"/>
  <c r="O11" i="29"/>
  <c r="P17" i="29"/>
  <c r="L12" i="29"/>
  <c r="L14" i="29" s="1"/>
  <c r="M13" i="29"/>
  <c r="P13" i="29"/>
  <c r="M12" i="29"/>
  <c r="M11" i="29"/>
  <c r="P11" i="29"/>
  <c r="M7" i="29"/>
  <c r="P7" i="29" s="1"/>
  <c r="J56" i="32"/>
  <c r="I56" i="32"/>
  <c r="M4" i="35"/>
  <c r="L4" i="35"/>
  <c r="L5" i="35"/>
  <c r="L6" i="35"/>
  <c r="L7" i="35"/>
  <c r="L8" i="35"/>
  <c r="L9" i="35"/>
  <c r="L10" i="35"/>
  <c r="L11" i="35"/>
  <c r="L12" i="35"/>
  <c r="L13" i="35"/>
  <c r="L14" i="35"/>
  <c r="L15" i="35"/>
  <c r="L16" i="35"/>
  <c r="L17" i="35"/>
  <c r="L18" i="35"/>
  <c r="L19" i="35"/>
  <c r="L20" i="35"/>
  <c r="L21" i="35"/>
  <c r="L22" i="35"/>
  <c r="L23" i="35"/>
  <c r="L24" i="35"/>
  <c r="L25" i="35"/>
  <c r="L26" i="35"/>
  <c r="L27" i="35"/>
  <c r="L28" i="35"/>
  <c r="L29" i="35"/>
  <c r="L30" i="35"/>
  <c r="L31" i="35"/>
  <c r="L32" i="35"/>
  <c r="L33" i="35"/>
  <c r="L34" i="35"/>
  <c r="L35" i="35"/>
  <c r="L36" i="35"/>
  <c r="L37" i="35"/>
  <c r="L38" i="35"/>
  <c r="L39" i="35"/>
  <c r="L40" i="35"/>
  <c r="L41" i="35"/>
  <c r="L42" i="35"/>
  <c r="L43" i="35"/>
  <c r="L44" i="35"/>
  <c r="L45" i="35"/>
  <c r="L46" i="35"/>
  <c r="L47" i="35"/>
  <c r="J48" i="35"/>
  <c r="I48" i="35"/>
  <c r="L48" i="35" s="1"/>
  <c r="P12" i="29"/>
  <c r="O12" i="29"/>
  <c r="P9" i="19"/>
  <c r="O9" i="19"/>
  <c r="M14" i="29"/>
  <c r="I32" i="31"/>
  <c r="H32" i="31"/>
  <c r="K32" i="31" s="1"/>
  <c r="M5" i="36"/>
  <c r="M6" i="36"/>
  <c r="M7" i="36"/>
  <c r="M8" i="36"/>
  <c r="M9" i="36"/>
  <c r="M10" i="36"/>
  <c r="M11" i="36"/>
  <c r="M12" i="36"/>
  <c r="M13" i="36"/>
  <c r="M14" i="36"/>
  <c r="M15" i="36"/>
  <c r="M16" i="36"/>
  <c r="M17" i="36"/>
  <c r="M18" i="36"/>
  <c r="M19" i="36"/>
  <c r="M20" i="36"/>
  <c r="M21" i="36"/>
  <c r="M22" i="36"/>
  <c r="M23" i="36"/>
  <c r="M24" i="36"/>
  <c r="M25" i="36"/>
  <c r="M26" i="36"/>
  <c r="M27" i="36"/>
  <c r="M28" i="36"/>
  <c r="M29" i="36"/>
  <c r="M30" i="36"/>
  <c r="M31" i="36"/>
  <c r="M32" i="36"/>
  <c r="M33" i="36"/>
  <c r="M34" i="36"/>
  <c r="M35" i="36"/>
  <c r="M36" i="36"/>
  <c r="M37" i="36"/>
  <c r="M38" i="36"/>
  <c r="M39" i="36"/>
  <c r="M40" i="36"/>
  <c r="M41" i="36"/>
  <c r="M42" i="36"/>
  <c r="M43" i="36"/>
  <c r="M44" i="36"/>
  <c r="M45" i="36"/>
  <c r="M46" i="36"/>
  <c r="M47" i="36"/>
  <c r="M48" i="36"/>
  <c r="M49" i="36"/>
  <c r="M50" i="36"/>
  <c r="M51" i="36"/>
  <c r="M52" i="36"/>
  <c r="M53" i="36"/>
  <c r="M54" i="36"/>
  <c r="M55" i="36"/>
  <c r="M56" i="36"/>
  <c r="M57" i="36"/>
  <c r="M58" i="36"/>
  <c r="M59" i="36"/>
  <c r="M60" i="36"/>
  <c r="M61" i="36"/>
  <c r="M62" i="36"/>
  <c r="M63" i="36"/>
  <c r="M64" i="36"/>
  <c r="M65" i="36"/>
  <c r="M66" i="36"/>
  <c r="M67" i="36"/>
  <c r="M68" i="36"/>
  <c r="M69" i="36"/>
  <c r="M70" i="36"/>
  <c r="M71" i="36"/>
  <c r="M72" i="36"/>
  <c r="M4" i="36"/>
  <c r="L5" i="36"/>
  <c r="L6" i="36"/>
  <c r="L7" i="36"/>
  <c r="L8" i="36"/>
  <c r="L9" i="36"/>
  <c r="L10" i="36"/>
  <c r="L11" i="36"/>
  <c r="L12" i="36"/>
  <c r="L13" i="36"/>
  <c r="L14" i="36"/>
  <c r="L15" i="36"/>
  <c r="L16" i="36"/>
  <c r="L17" i="36"/>
  <c r="L18" i="36"/>
  <c r="L19" i="36"/>
  <c r="L20" i="36"/>
  <c r="L21" i="36"/>
  <c r="L22" i="36"/>
  <c r="L23" i="36"/>
  <c r="L24" i="36"/>
  <c r="L25" i="36"/>
  <c r="L26" i="36"/>
  <c r="L27" i="36"/>
  <c r="L28" i="36"/>
  <c r="L29" i="36"/>
  <c r="L30" i="36"/>
  <c r="L31" i="36"/>
  <c r="L32" i="36"/>
  <c r="L33" i="36"/>
  <c r="L34" i="36"/>
  <c r="L35" i="36"/>
  <c r="L36" i="36"/>
  <c r="L37" i="36"/>
  <c r="L38" i="36"/>
  <c r="L39" i="36"/>
  <c r="L40" i="36"/>
  <c r="L41" i="36"/>
  <c r="L42" i="36"/>
  <c r="L43" i="36"/>
  <c r="L44" i="36"/>
  <c r="L45" i="36"/>
  <c r="L46" i="36"/>
  <c r="L47" i="36"/>
  <c r="L48" i="36"/>
  <c r="L49" i="36"/>
  <c r="L50" i="36"/>
  <c r="L51" i="36"/>
  <c r="L52" i="36"/>
  <c r="L53" i="36"/>
  <c r="L54" i="36"/>
  <c r="L55" i="36"/>
  <c r="L56" i="36"/>
  <c r="L57" i="36"/>
  <c r="L58" i="36"/>
  <c r="L59" i="36"/>
  <c r="L60" i="36"/>
  <c r="L61" i="36"/>
  <c r="L62" i="36"/>
  <c r="L63" i="36"/>
  <c r="L64" i="36"/>
  <c r="L65" i="36"/>
  <c r="L66" i="36"/>
  <c r="L67" i="36"/>
  <c r="L68" i="36"/>
  <c r="L69" i="36"/>
  <c r="L70" i="36"/>
  <c r="L71" i="36"/>
  <c r="L72" i="36"/>
  <c r="L4" i="36"/>
  <c r="M5" i="32"/>
  <c r="M6" i="32"/>
  <c r="M7" i="32"/>
  <c r="M8" i="32"/>
  <c r="M9" i="32"/>
  <c r="M10" i="32"/>
  <c r="M11" i="32"/>
  <c r="M12" i="32"/>
  <c r="M13" i="32"/>
  <c r="M14" i="32"/>
  <c r="M15" i="32"/>
  <c r="M16" i="32"/>
  <c r="M17" i="32"/>
  <c r="M18" i="32"/>
  <c r="M19" i="32"/>
  <c r="M20" i="32"/>
  <c r="M21" i="32"/>
  <c r="M22" i="32"/>
  <c r="M23" i="32"/>
  <c r="M24" i="32"/>
  <c r="M25" i="32"/>
  <c r="M26" i="32"/>
  <c r="M27" i="32"/>
  <c r="M28" i="32"/>
  <c r="M29" i="32"/>
  <c r="M30" i="32"/>
  <c r="M31" i="32"/>
  <c r="M32" i="32"/>
  <c r="M33" i="32"/>
  <c r="M34" i="32"/>
  <c r="M35" i="32"/>
  <c r="M36" i="32"/>
  <c r="M37" i="32"/>
  <c r="M38" i="32"/>
  <c r="M39" i="32"/>
  <c r="M40" i="32"/>
  <c r="M41" i="32"/>
  <c r="M42" i="32"/>
  <c r="M43" i="32"/>
  <c r="M44" i="32"/>
  <c r="M45" i="32"/>
  <c r="M46" i="32"/>
  <c r="M47" i="32"/>
  <c r="M48" i="32"/>
  <c r="M49" i="32"/>
  <c r="M50" i="32"/>
  <c r="M51" i="32"/>
  <c r="M52" i="32"/>
  <c r="M53" i="32"/>
  <c r="M54" i="32"/>
  <c r="M55" i="32"/>
  <c r="M56" i="32"/>
  <c r="M4" i="32"/>
  <c r="L5" i="32"/>
  <c r="L6" i="32"/>
  <c r="L7" i="32"/>
  <c r="L8" i="32"/>
  <c r="L9" i="32"/>
  <c r="L10" i="32"/>
  <c r="L11" i="32"/>
  <c r="L12" i="32"/>
  <c r="L13" i="32"/>
  <c r="L14" i="32"/>
  <c r="L15" i="32"/>
  <c r="L16" i="32"/>
  <c r="L17" i="32"/>
  <c r="L18" i="32"/>
  <c r="L19" i="32"/>
  <c r="L20" i="32"/>
  <c r="L21" i="32"/>
  <c r="L22" i="32"/>
  <c r="L23" i="32"/>
  <c r="L24" i="32"/>
  <c r="L25" i="32"/>
  <c r="L26" i="32"/>
  <c r="L27" i="32"/>
  <c r="L28" i="32"/>
  <c r="L29" i="32"/>
  <c r="L30" i="32"/>
  <c r="L31" i="32"/>
  <c r="L32" i="32"/>
  <c r="L33" i="32"/>
  <c r="L34" i="32"/>
  <c r="L35" i="32"/>
  <c r="L36" i="32"/>
  <c r="L37" i="32"/>
  <c r="L38" i="32"/>
  <c r="L39" i="32"/>
  <c r="L40" i="32"/>
  <c r="L41" i="32"/>
  <c r="L42" i="32"/>
  <c r="L43" i="32"/>
  <c r="L44" i="32"/>
  <c r="L45" i="32"/>
  <c r="L46" i="32"/>
  <c r="L47" i="32"/>
  <c r="L48" i="32"/>
  <c r="L49" i="32"/>
  <c r="L50" i="32"/>
  <c r="L51" i="32"/>
  <c r="L52" i="32"/>
  <c r="L53" i="32"/>
  <c r="L54" i="32"/>
  <c r="L55" i="32"/>
  <c r="L56" i="32"/>
  <c r="L4" i="32"/>
  <c r="M5" i="34"/>
  <c r="M6" i="34"/>
  <c r="M7" i="34"/>
  <c r="M8" i="34"/>
  <c r="M9" i="34"/>
  <c r="M10" i="34"/>
  <c r="M11" i="34"/>
  <c r="M12" i="34"/>
  <c r="M13" i="34"/>
  <c r="M14" i="34"/>
  <c r="M15" i="34"/>
  <c r="M16" i="34"/>
  <c r="M17" i="34"/>
  <c r="M18" i="34"/>
  <c r="M19" i="34"/>
  <c r="M20" i="34"/>
  <c r="M21" i="34"/>
  <c r="M22" i="34"/>
  <c r="M23" i="34"/>
  <c r="M24" i="34"/>
  <c r="M25" i="34"/>
  <c r="M26" i="34"/>
  <c r="M27" i="34"/>
  <c r="M28" i="34"/>
  <c r="M29" i="34"/>
  <c r="M30" i="34"/>
  <c r="M31" i="34"/>
  <c r="M32" i="34"/>
  <c r="M33" i="34"/>
  <c r="M34" i="34"/>
  <c r="M35" i="34"/>
  <c r="M36" i="34"/>
  <c r="M37" i="34"/>
  <c r="M38" i="34"/>
  <c r="M39" i="34"/>
  <c r="M40" i="34"/>
  <c r="M41" i="34"/>
  <c r="M42" i="34"/>
  <c r="M43" i="34"/>
  <c r="M44" i="34"/>
  <c r="M45" i="34"/>
  <c r="M46" i="34"/>
  <c r="M47" i="34"/>
  <c r="M48" i="34"/>
  <c r="M49" i="34"/>
  <c r="M50" i="34"/>
  <c r="M51" i="34"/>
  <c r="M52" i="34"/>
  <c r="M53" i="34"/>
  <c r="M54" i="34"/>
  <c r="M55" i="34"/>
  <c r="M56" i="34"/>
  <c r="M57" i="34"/>
  <c r="M58" i="34"/>
  <c r="M59" i="34"/>
  <c r="M60" i="34"/>
  <c r="M61" i="34"/>
  <c r="M62" i="34"/>
  <c r="M63" i="34"/>
  <c r="M64" i="34"/>
  <c r="M65" i="34"/>
  <c r="M66" i="34"/>
  <c r="M67" i="34"/>
  <c r="M68" i="34"/>
  <c r="M69" i="34"/>
  <c r="M70" i="34"/>
  <c r="M71" i="34"/>
  <c r="M72" i="34"/>
  <c r="M73" i="34"/>
  <c r="M74" i="34"/>
  <c r="M75" i="34"/>
  <c r="M76" i="34"/>
  <c r="M77" i="34"/>
  <c r="M78" i="34"/>
  <c r="M79" i="34"/>
  <c r="M80" i="34"/>
  <c r="M81" i="34"/>
  <c r="M82" i="34"/>
  <c r="M83" i="34"/>
  <c r="M84" i="34"/>
  <c r="M85" i="34"/>
  <c r="M86" i="34"/>
  <c r="M87" i="34"/>
  <c r="M88" i="34"/>
  <c r="M89" i="34"/>
  <c r="M90" i="34"/>
  <c r="M91" i="34"/>
  <c r="M92" i="34"/>
  <c r="M93" i="34"/>
  <c r="M94" i="34"/>
  <c r="M95" i="34"/>
  <c r="M96" i="34"/>
  <c r="M97" i="34"/>
  <c r="M98" i="34"/>
  <c r="M99" i="34"/>
  <c r="M100" i="34"/>
  <c r="M101" i="34"/>
  <c r="M102" i="34"/>
  <c r="M103" i="34"/>
  <c r="M104" i="34"/>
  <c r="M105" i="34"/>
  <c r="M106" i="34"/>
  <c r="M107" i="34"/>
  <c r="M108" i="34"/>
  <c r="M109" i="34"/>
  <c r="M110" i="34"/>
  <c r="M111" i="34"/>
  <c r="M112" i="34"/>
  <c r="M113" i="34"/>
  <c r="M114" i="34"/>
  <c r="M115" i="34"/>
  <c r="M116" i="34"/>
  <c r="M117" i="34"/>
  <c r="M118" i="34"/>
  <c r="M119" i="34"/>
  <c r="M120" i="34"/>
  <c r="M121" i="34"/>
  <c r="M122" i="34"/>
  <c r="M123" i="34"/>
  <c r="M124" i="34"/>
  <c r="M125" i="34"/>
  <c r="M126" i="34"/>
  <c r="M127" i="34"/>
  <c r="M128" i="34"/>
  <c r="M129" i="34"/>
  <c r="M130" i="34"/>
  <c r="M131" i="34"/>
  <c r="M132" i="34"/>
  <c r="M133" i="34"/>
  <c r="M134" i="34"/>
  <c r="M135" i="34"/>
  <c r="M136" i="34"/>
  <c r="M137" i="34"/>
  <c r="M138" i="34"/>
  <c r="M139" i="34"/>
  <c r="M140" i="34"/>
  <c r="M141" i="34"/>
  <c r="M142" i="34"/>
  <c r="M143" i="34"/>
  <c r="M144" i="34"/>
  <c r="M145" i="34"/>
  <c r="M146" i="34"/>
  <c r="M147" i="34"/>
  <c r="M148" i="34"/>
  <c r="M149" i="34"/>
  <c r="M150" i="34"/>
  <c r="M151" i="34"/>
  <c r="M152" i="34"/>
  <c r="M153" i="34"/>
  <c r="M154" i="34"/>
  <c r="M155" i="34"/>
  <c r="M156" i="34"/>
  <c r="M157" i="34"/>
  <c r="M158" i="34"/>
  <c r="M159" i="34"/>
  <c r="M160" i="34"/>
  <c r="M161" i="34"/>
  <c r="M162" i="34"/>
  <c r="M163" i="34"/>
  <c r="M164" i="34"/>
  <c r="M165" i="34"/>
  <c r="M166" i="34"/>
  <c r="M167" i="34"/>
  <c r="M168" i="34"/>
  <c r="M169" i="34"/>
  <c r="M170" i="34"/>
  <c r="M171" i="34"/>
  <c r="M172" i="34"/>
  <c r="M173" i="34"/>
  <c r="M174" i="34"/>
  <c r="M175" i="34"/>
  <c r="M176" i="34"/>
  <c r="M177" i="34"/>
  <c r="M178" i="34"/>
  <c r="M179" i="34"/>
  <c r="M180" i="34"/>
  <c r="M181" i="34"/>
  <c r="M182" i="34"/>
  <c r="M183" i="34"/>
  <c r="M184" i="34"/>
  <c r="M185" i="34"/>
  <c r="M186" i="34"/>
  <c r="M187" i="34"/>
  <c r="M188" i="34"/>
  <c r="M189" i="34"/>
  <c r="M190" i="34"/>
  <c r="M191" i="34"/>
  <c r="M192" i="34"/>
  <c r="M193" i="34"/>
  <c r="M194" i="34"/>
  <c r="M195" i="34"/>
  <c r="M196" i="34"/>
  <c r="M197" i="34"/>
  <c r="M198" i="34"/>
  <c r="M199" i="34"/>
  <c r="M200" i="34"/>
  <c r="M201" i="34"/>
  <c r="M202" i="34"/>
  <c r="M203" i="34"/>
  <c r="M204" i="34"/>
  <c r="M205" i="34"/>
  <c r="M206" i="34"/>
  <c r="M207" i="34"/>
  <c r="M208" i="34"/>
  <c r="M209" i="34"/>
  <c r="M210" i="34"/>
  <c r="M211" i="34"/>
  <c r="M212" i="34"/>
  <c r="M213" i="34"/>
  <c r="M214" i="34"/>
  <c r="M215" i="34"/>
  <c r="M216" i="34"/>
  <c r="M217" i="34"/>
  <c r="M218" i="34"/>
  <c r="M219" i="34"/>
  <c r="M220" i="34"/>
  <c r="M221" i="34"/>
  <c r="M222" i="34"/>
  <c r="M223" i="34"/>
  <c r="M224" i="34"/>
  <c r="M225" i="34"/>
  <c r="M226" i="34"/>
  <c r="M227" i="34"/>
  <c r="M228" i="34"/>
  <c r="M229" i="34"/>
  <c r="M230" i="34"/>
  <c r="M231" i="34"/>
  <c r="M232" i="34"/>
  <c r="M233" i="34"/>
  <c r="M234" i="34"/>
  <c r="M235" i="34"/>
  <c r="M236" i="34"/>
  <c r="M237" i="34"/>
  <c r="M238" i="34"/>
  <c r="M239" i="34"/>
  <c r="M240" i="34"/>
  <c r="M241" i="34"/>
  <c r="M242" i="34"/>
  <c r="M243" i="34"/>
  <c r="M244" i="34"/>
  <c r="M245" i="34"/>
  <c r="M246" i="34"/>
  <c r="M247" i="34"/>
  <c r="M248" i="34"/>
  <c r="M249" i="34"/>
  <c r="M250" i="34"/>
  <c r="M251" i="34"/>
  <c r="M252" i="34"/>
  <c r="M253" i="34"/>
  <c r="M254" i="34"/>
  <c r="M255" i="34"/>
  <c r="M256" i="34"/>
  <c r="M257" i="34"/>
  <c r="M258" i="34"/>
  <c r="M259" i="34"/>
  <c r="M260" i="34"/>
  <c r="M261" i="34"/>
  <c r="M262" i="34"/>
  <c r="M263" i="34"/>
  <c r="M264" i="34"/>
  <c r="M265" i="34"/>
  <c r="M266" i="34"/>
  <c r="M267" i="34"/>
  <c r="M268" i="34"/>
  <c r="M269" i="34"/>
  <c r="M270" i="34"/>
  <c r="M271" i="34"/>
  <c r="M272" i="34"/>
  <c r="M273" i="34"/>
  <c r="M274" i="34"/>
  <c r="M275" i="34"/>
  <c r="M276" i="34"/>
  <c r="M277" i="34"/>
  <c r="M278" i="34"/>
  <c r="M279" i="34"/>
  <c r="M280" i="34"/>
  <c r="M281" i="34"/>
  <c r="M282" i="34"/>
  <c r="M283" i="34"/>
  <c r="M284" i="34"/>
  <c r="M285" i="34"/>
  <c r="M286" i="34"/>
  <c r="M287" i="34"/>
  <c r="M288" i="34"/>
  <c r="M289" i="34"/>
  <c r="M290" i="34"/>
  <c r="M291" i="34"/>
  <c r="M292" i="34"/>
  <c r="M293" i="34"/>
  <c r="M294" i="34"/>
  <c r="M295" i="34"/>
  <c r="M296" i="34"/>
  <c r="M297" i="34"/>
  <c r="M298" i="34"/>
  <c r="M299" i="34"/>
  <c r="M300" i="34"/>
  <c r="M301" i="34"/>
  <c r="M302" i="34"/>
  <c r="M303" i="34"/>
  <c r="M304" i="34"/>
  <c r="M305" i="34"/>
  <c r="M306" i="34"/>
  <c r="M307" i="34"/>
  <c r="M308" i="34"/>
  <c r="M309" i="34"/>
  <c r="M310" i="34"/>
  <c r="M311" i="34"/>
  <c r="M312" i="34"/>
  <c r="M313" i="34"/>
  <c r="M314" i="34"/>
  <c r="M315" i="34"/>
  <c r="M316" i="34"/>
  <c r="M317" i="34"/>
  <c r="M318" i="34"/>
  <c r="M319" i="34"/>
  <c r="M320" i="34"/>
  <c r="M321" i="34"/>
  <c r="M322" i="34"/>
  <c r="M323" i="34"/>
  <c r="M324" i="34"/>
  <c r="M325" i="34"/>
  <c r="M326" i="34"/>
  <c r="M327" i="34"/>
  <c r="M328" i="34"/>
  <c r="M329" i="34"/>
  <c r="M330" i="34"/>
  <c r="M331" i="34"/>
  <c r="M332" i="34"/>
  <c r="M333" i="34"/>
  <c r="M334" i="34"/>
  <c r="M335" i="34"/>
  <c r="M336" i="34"/>
  <c r="M337" i="34"/>
  <c r="M338" i="34"/>
  <c r="M339" i="34"/>
  <c r="M340" i="34"/>
  <c r="M341" i="34"/>
  <c r="M342" i="34"/>
  <c r="M343" i="34"/>
  <c r="M344" i="34"/>
  <c r="M345" i="34"/>
  <c r="M346" i="34"/>
  <c r="M347" i="34"/>
  <c r="M348" i="34"/>
  <c r="M349" i="34"/>
  <c r="M350" i="34"/>
  <c r="M351" i="34"/>
  <c r="M352" i="34"/>
  <c r="M353" i="34"/>
  <c r="M354" i="34"/>
  <c r="M355" i="34"/>
  <c r="M356" i="34"/>
  <c r="M357" i="34"/>
  <c r="M358" i="34"/>
  <c r="M359" i="34"/>
  <c r="M360" i="34"/>
  <c r="M361" i="34"/>
  <c r="M362" i="34"/>
  <c r="M363" i="34"/>
  <c r="M364" i="34"/>
  <c r="M365" i="34"/>
  <c r="M366" i="34"/>
  <c r="M367" i="34"/>
  <c r="M368" i="34"/>
  <c r="M369" i="34"/>
  <c r="M370" i="34"/>
  <c r="M371" i="34"/>
  <c r="M372" i="34"/>
  <c r="M373" i="34"/>
  <c r="M374" i="34"/>
  <c r="M375" i="34"/>
  <c r="M376" i="34"/>
  <c r="M377" i="34"/>
  <c r="M378" i="34"/>
  <c r="M379" i="34"/>
  <c r="M380" i="34"/>
  <c r="M381" i="34"/>
  <c r="M382" i="34"/>
  <c r="M383" i="34"/>
  <c r="M384" i="34"/>
  <c r="M385" i="34"/>
  <c r="M386" i="34"/>
  <c r="M387" i="34"/>
  <c r="M388" i="34"/>
  <c r="M389" i="34"/>
  <c r="M390" i="34"/>
  <c r="M391" i="34"/>
  <c r="M392" i="34"/>
  <c r="M393" i="34"/>
  <c r="M394" i="34"/>
  <c r="M395" i="34"/>
  <c r="M396" i="34"/>
  <c r="M397" i="34"/>
  <c r="M398" i="34"/>
  <c r="M399" i="34"/>
  <c r="M400" i="34"/>
  <c r="M401" i="34"/>
  <c r="M402" i="34"/>
  <c r="M403" i="34"/>
  <c r="M404" i="34"/>
  <c r="M405" i="34"/>
  <c r="M406" i="34"/>
  <c r="M407" i="34"/>
  <c r="M408" i="34"/>
  <c r="M409" i="34"/>
  <c r="M410" i="34"/>
  <c r="M411" i="34"/>
  <c r="M412" i="34"/>
  <c r="M413" i="34"/>
  <c r="M414" i="34"/>
  <c r="M415" i="34"/>
  <c r="M416" i="34"/>
  <c r="M417" i="34"/>
  <c r="M418" i="34"/>
  <c r="M419" i="34"/>
  <c r="M420" i="34"/>
  <c r="M421" i="34"/>
  <c r="M422" i="34"/>
  <c r="M423" i="34"/>
  <c r="M424" i="34"/>
  <c r="M425" i="34"/>
  <c r="M426" i="34"/>
  <c r="M427" i="34"/>
  <c r="M428" i="34"/>
  <c r="M429" i="34"/>
  <c r="M430" i="34"/>
  <c r="M431" i="34"/>
  <c r="M432" i="34"/>
  <c r="M433" i="34"/>
  <c r="M434" i="34"/>
  <c r="M435" i="34"/>
  <c r="M436" i="34"/>
  <c r="M437" i="34"/>
  <c r="M438" i="34"/>
  <c r="M439" i="34"/>
  <c r="M440" i="34"/>
  <c r="M441" i="34"/>
  <c r="M442" i="34"/>
  <c r="M443" i="34"/>
  <c r="M444" i="34"/>
  <c r="M445" i="34"/>
  <c r="M446" i="34"/>
  <c r="M447" i="34"/>
  <c r="M448" i="34"/>
  <c r="M449" i="34"/>
  <c r="M450" i="34"/>
  <c r="M451" i="34"/>
  <c r="M452" i="34"/>
  <c r="M453" i="34"/>
  <c r="M454" i="34"/>
  <c r="M455" i="34"/>
  <c r="M456" i="34"/>
  <c r="M457" i="34"/>
  <c r="M458" i="34"/>
  <c r="M459" i="34"/>
  <c r="M460" i="34"/>
  <c r="M461" i="34"/>
  <c r="M462" i="34"/>
  <c r="M463" i="34"/>
  <c r="M464" i="34"/>
  <c r="M465" i="34"/>
  <c r="M466" i="34"/>
  <c r="M467" i="34"/>
  <c r="M468" i="34"/>
  <c r="M469" i="34"/>
  <c r="M470" i="34"/>
  <c r="M471" i="34"/>
  <c r="M472" i="34"/>
  <c r="M473" i="34"/>
  <c r="M474" i="34"/>
  <c r="M475" i="34"/>
  <c r="M476" i="34"/>
  <c r="M477" i="34"/>
  <c r="M478" i="34"/>
  <c r="M479" i="34"/>
  <c r="M480" i="34"/>
  <c r="M481" i="34"/>
  <c r="M482" i="34"/>
  <c r="M483" i="34"/>
  <c r="M484" i="34"/>
  <c r="M485" i="34"/>
  <c r="M486" i="34"/>
  <c r="M487" i="34"/>
  <c r="M488" i="34"/>
  <c r="M489" i="34"/>
  <c r="M490" i="34"/>
  <c r="M491" i="34"/>
  <c r="M492" i="34"/>
  <c r="M493" i="34"/>
  <c r="M494" i="34"/>
  <c r="M495" i="34"/>
  <c r="M496" i="34"/>
  <c r="M497" i="34"/>
  <c r="M498" i="34"/>
  <c r="M499" i="34"/>
  <c r="M500" i="34"/>
  <c r="M501" i="34"/>
  <c r="M502" i="34"/>
  <c r="M503" i="34"/>
  <c r="M504" i="34"/>
  <c r="M505" i="34"/>
  <c r="M506" i="34"/>
  <c r="M507" i="34"/>
  <c r="M508" i="34"/>
  <c r="M509" i="34"/>
  <c r="M510" i="34"/>
  <c r="M511" i="34"/>
  <c r="M512" i="34"/>
  <c r="M513" i="34"/>
  <c r="M514" i="34"/>
  <c r="M515" i="34"/>
  <c r="M516" i="34"/>
  <c r="M517" i="34"/>
  <c r="M518" i="34"/>
  <c r="M519" i="34"/>
  <c r="M520" i="34"/>
  <c r="M521" i="34"/>
  <c r="M522" i="34"/>
  <c r="M523" i="34"/>
  <c r="M524" i="34"/>
  <c r="M525" i="34"/>
  <c r="M526" i="34"/>
  <c r="M527" i="34"/>
  <c r="M528" i="34"/>
  <c r="M529" i="34"/>
  <c r="M530" i="34"/>
  <c r="M531" i="34"/>
  <c r="M532" i="34"/>
  <c r="M533" i="34"/>
  <c r="M534" i="34"/>
  <c r="M535" i="34"/>
  <c r="M536" i="34"/>
  <c r="M537" i="34"/>
  <c r="M538" i="34"/>
  <c r="M539" i="34"/>
  <c r="M540" i="34"/>
  <c r="M541" i="34"/>
  <c r="M542" i="34"/>
  <c r="M543" i="34"/>
  <c r="M544" i="34"/>
  <c r="M545" i="34"/>
  <c r="M546" i="34"/>
  <c r="M547" i="34"/>
  <c r="M548" i="34"/>
  <c r="M549" i="34"/>
  <c r="M550" i="34"/>
  <c r="M551" i="34"/>
  <c r="M552" i="34"/>
  <c r="M553" i="34"/>
  <c r="M554" i="34"/>
  <c r="M555" i="34"/>
  <c r="M556" i="34"/>
  <c r="M557" i="34"/>
  <c r="M558" i="34"/>
  <c r="M559" i="34"/>
  <c r="M560" i="34"/>
  <c r="M561" i="34"/>
  <c r="M562" i="34"/>
  <c r="M563" i="34"/>
  <c r="M564" i="34"/>
  <c r="M565" i="34"/>
  <c r="M566" i="34"/>
  <c r="M567" i="34"/>
  <c r="M568" i="34"/>
  <c r="M569" i="34"/>
  <c r="M570" i="34"/>
  <c r="M571" i="34"/>
  <c r="M572" i="34"/>
  <c r="M573" i="34"/>
  <c r="M574" i="34"/>
  <c r="M575" i="34"/>
  <c r="M576" i="34"/>
  <c r="M577" i="34"/>
  <c r="M578" i="34"/>
  <c r="M579" i="34"/>
  <c r="M580" i="34"/>
  <c r="M581" i="34"/>
  <c r="M582" i="34"/>
  <c r="M583" i="34"/>
  <c r="M584" i="34"/>
  <c r="M585" i="34"/>
  <c r="M586" i="34"/>
  <c r="M587" i="34"/>
  <c r="M588" i="34"/>
  <c r="M589" i="34"/>
  <c r="M590" i="34"/>
  <c r="M591" i="34"/>
  <c r="M592" i="34"/>
  <c r="M593" i="34"/>
  <c r="M594" i="34"/>
  <c r="M595" i="34"/>
  <c r="M596" i="34"/>
  <c r="M597" i="34"/>
  <c r="M598" i="34"/>
  <c r="M599" i="34"/>
  <c r="M600" i="34"/>
  <c r="M601" i="34"/>
  <c r="M602" i="34"/>
  <c r="M603" i="34"/>
  <c r="M604" i="34"/>
  <c r="M605" i="34"/>
  <c r="M606" i="34"/>
  <c r="M607" i="34"/>
  <c r="M608" i="34"/>
  <c r="M609" i="34"/>
  <c r="M610" i="34"/>
  <c r="M611" i="34"/>
  <c r="M612" i="34"/>
  <c r="M613" i="34"/>
  <c r="M614" i="34"/>
  <c r="M615" i="34"/>
  <c r="M4" i="34"/>
  <c r="J616" i="34"/>
  <c r="I616" i="34"/>
  <c r="L616"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L364" i="34"/>
  <c r="L365" i="34"/>
  <c r="L366" i="34"/>
  <c r="L367" i="34"/>
  <c r="L368" i="34"/>
  <c r="L369" i="34"/>
  <c r="L370" i="34"/>
  <c r="L371" i="34"/>
  <c r="L372" i="34"/>
  <c r="L373" i="34"/>
  <c r="L374" i="34"/>
  <c r="L375" i="34"/>
  <c r="L376" i="34"/>
  <c r="L377" i="34"/>
  <c r="L378" i="34"/>
  <c r="L379" i="34"/>
  <c r="L380" i="34"/>
  <c r="L381" i="34"/>
  <c r="L382" i="34"/>
  <c r="L383" i="34"/>
  <c r="L384" i="34"/>
  <c r="L385" i="34"/>
  <c r="L386" i="34"/>
  <c r="L387" i="34"/>
  <c r="L388" i="34"/>
  <c r="L389" i="34"/>
  <c r="L390" i="34"/>
  <c r="L391" i="34"/>
  <c r="L392" i="34"/>
  <c r="L393" i="34"/>
  <c r="L394" i="34"/>
  <c r="L395" i="34"/>
  <c r="L396" i="34"/>
  <c r="L397" i="34"/>
  <c r="L398" i="34"/>
  <c r="L399" i="34"/>
  <c r="L400" i="34"/>
  <c r="L401" i="34"/>
  <c r="L402" i="34"/>
  <c r="L403" i="34"/>
  <c r="L404" i="34"/>
  <c r="L405" i="34"/>
  <c r="L406" i="34"/>
  <c r="L407" i="34"/>
  <c r="L408" i="34"/>
  <c r="L409" i="34"/>
  <c r="L410" i="34"/>
  <c r="L411" i="34"/>
  <c r="L412" i="34"/>
  <c r="L413" i="34"/>
  <c r="L414" i="34"/>
  <c r="L415" i="34"/>
  <c r="L416" i="34"/>
  <c r="L417" i="34"/>
  <c r="L418" i="34"/>
  <c r="L419" i="34"/>
  <c r="L420" i="34"/>
  <c r="L421" i="34"/>
  <c r="L422" i="34"/>
  <c r="L423" i="34"/>
  <c r="L424" i="34"/>
  <c r="L425" i="34"/>
  <c r="L426" i="34"/>
  <c r="L427" i="34"/>
  <c r="L428" i="34"/>
  <c r="L429" i="34"/>
  <c r="L430" i="34"/>
  <c r="L431" i="34"/>
  <c r="L432" i="34"/>
  <c r="L433" i="34"/>
  <c r="L434" i="34"/>
  <c r="L435" i="34"/>
  <c r="L436" i="34"/>
  <c r="L437" i="34"/>
  <c r="L438" i="34"/>
  <c r="L439" i="34"/>
  <c r="L440" i="34"/>
  <c r="L441" i="34"/>
  <c r="L442" i="34"/>
  <c r="L443" i="34"/>
  <c r="L444" i="34"/>
  <c r="L445" i="34"/>
  <c r="L446" i="34"/>
  <c r="L447" i="34"/>
  <c r="L448" i="34"/>
  <c r="L449" i="34"/>
  <c r="L450" i="34"/>
  <c r="L451" i="34"/>
  <c r="L452" i="34"/>
  <c r="L453" i="34"/>
  <c r="L454" i="34"/>
  <c r="L455" i="34"/>
  <c r="L456" i="34"/>
  <c r="L457" i="34"/>
  <c r="L458" i="34"/>
  <c r="L459" i="34"/>
  <c r="L460" i="34"/>
  <c r="L461" i="34"/>
  <c r="L462" i="34"/>
  <c r="L463" i="34"/>
  <c r="L464" i="34"/>
  <c r="L465" i="34"/>
  <c r="L466" i="34"/>
  <c r="L467" i="34"/>
  <c r="L468" i="34"/>
  <c r="L469" i="34"/>
  <c r="L470" i="34"/>
  <c r="L471" i="34"/>
  <c r="L472" i="34"/>
  <c r="L473" i="34"/>
  <c r="L474" i="34"/>
  <c r="L475" i="34"/>
  <c r="L476" i="34"/>
  <c r="L477" i="34"/>
  <c r="L478" i="34"/>
  <c r="L479" i="34"/>
  <c r="L480" i="34"/>
  <c r="L481" i="34"/>
  <c r="L482" i="34"/>
  <c r="L483" i="34"/>
  <c r="L484" i="34"/>
  <c r="L485" i="34"/>
  <c r="L486" i="34"/>
  <c r="L487" i="34"/>
  <c r="L488" i="34"/>
  <c r="L489" i="34"/>
  <c r="L490" i="34"/>
  <c r="L491" i="34"/>
  <c r="L492" i="34"/>
  <c r="L493" i="34"/>
  <c r="L494" i="34"/>
  <c r="L495" i="34"/>
  <c r="L496" i="34"/>
  <c r="L497" i="34"/>
  <c r="L498" i="34"/>
  <c r="L499" i="34"/>
  <c r="L500" i="34"/>
  <c r="L501" i="34"/>
  <c r="L502" i="34"/>
  <c r="L503" i="34"/>
  <c r="L504" i="34"/>
  <c r="L505" i="34"/>
  <c r="L506" i="34"/>
  <c r="L507" i="34"/>
  <c r="L508" i="34"/>
  <c r="L509" i="34"/>
  <c r="L510" i="34"/>
  <c r="L511" i="34"/>
  <c r="L512" i="34"/>
  <c r="L513" i="34"/>
  <c r="L514" i="34"/>
  <c r="L515" i="34"/>
  <c r="L516" i="34"/>
  <c r="L517" i="34"/>
  <c r="L518" i="34"/>
  <c r="L519" i="34"/>
  <c r="L520" i="34"/>
  <c r="L521" i="34"/>
  <c r="L522" i="34"/>
  <c r="L523" i="34"/>
  <c r="L524" i="34"/>
  <c r="L525" i="34"/>
  <c r="L526" i="34"/>
  <c r="L527" i="34"/>
  <c r="L528" i="34"/>
  <c r="L529" i="34"/>
  <c r="L530" i="34"/>
  <c r="L531" i="34"/>
  <c r="L532" i="34"/>
  <c r="L533" i="34"/>
  <c r="L534" i="34"/>
  <c r="L535" i="34"/>
  <c r="L536" i="34"/>
  <c r="L537" i="34"/>
  <c r="L538" i="34"/>
  <c r="L539" i="34"/>
  <c r="L540" i="34"/>
  <c r="L541" i="34"/>
  <c r="L542" i="34"/>
  <c r="L543" i="34"/>
  <c r="L544" i="34"/>
  <c r="L545" i="34"/>
  <c r="L546" i="34"/>
  <c r="L547" i="34"/>
  <c r="L548" i="34"/>
  <c r="L549" i="34"/>
  <c r="L550" i="34"/>
  <c r="L551" i="34"/>
  <c r="L552" i="34"/>
  <c r="L553" i="34"/>
  <c r="L554" i="34"/>
  <c r="L555" i="34"/>
  <c r="L556" i="34"/>
  <c r="L557" i="34"/>
  <c r="L558" i="34"/>
  <c r="L559" i="34"/>
  <c r="L560" i="34"/>
  <c r="L561" i="34"/>
  <c r="L562" i="34"/>
  <c r="L563" i="34"/>
  <c r="L564" i="34"/>
  <c r="L565" i="34"/>
  <c r="L566" i="34"/>
  <c r="L567" i="34"/>
  <c r="L568" i="34"/>
  <c r="L569" i="34"/>
  <c r="L570" i="34"/>
  <c r="L571" i="34"/>
  <c r="L572" i="34"/>
  <c r="L573" i="34"/>
  <c r="L574" i="34"/>
  <c r="L575" i="34"/>
  <c r="L576" i="34"/>
  <c r="L577" i="34"/>
  <c r="L578" i="34"/>
  <c r="L579" i="34"/>
  <c r="L580" i="34"/>
  <c r="L581" i="34"/>
  <c r="L582" i="34"/>
  <c r="L583" i="34"/>
  <c r="L584" i="34"/>
  <c r="L585" i="34"/>
  <c r="L586" i="34"/>
  <c r="L587" i="34"/>
  <c r="L588" i="34"/>
  <c r="L589" i="34"/>
  <c r="L590" i="34"/>
  <c r="L591" i="34"/>
  <c r="L592" i="34"/>
  <c r="L593" i="34"/>
  <c r="L594" i="34"/>
  <c r="L595" i="34"/>
  <c r="L596" i="34"/>
  <c r="L597" i="34"/>
  <c r="L598" i="34"/>
  <c r="L599" i="34"/>
  <c r="L600" i="34"/>
  <c r="L601" i="34"/>
  <c r="L602" i="34"/>
  <c r="L603" i="34"/>
  <c r="L604" i="34"/>
  <c r="L605" i="34"/>
  <c r="L606" i="34"/>
  <c r="L607" i="34"/>
  <c r="L608" i="34"/>
  <c r="L609" i="34"/>
  <c r="L610" i="34"/>
  <c r="L611" i="34"/>
  <c r="L612" i="34"/>
  <c r="L613" i="34"/>
  <c r="L614" i="34"/>
  <c r="L615" i="34"/>
  <c r="L4" i="34"/>
  <c r="M5" i="33"/>
  <c r="M6" i="33"/>
  <c r="M7" i="33"/>
  <c r="M8" i="33"/>
  <c r="M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2" i="33"/>
  <c r="M53" i="33"/>
  <c r="M54" i="33"/>
  <c r="M55" i="33"/>
  <c r="M56" i="33"/>
  <c r="M57" i="33"/>
  <c r="M58" i="33"/>
  <c r="M59" i="33"/>
  <c r="M60" i="33"/>
  <c r="M61" i="33"/>
  <c r="M62" i="33"/>
  <c r="M63" i="33"/>
  <c r="M64" i="33"/>
  <c r="M65" i="33"/>
  <c r="M66" i="33"/>
  <c r="M67" i="33"/>
  <c r="M68" i="33"/>
  <c r="M69" i="33"/>
  <c r="M70" i="33"/>
  <c r="M71" i="33"/>
  <c r="M72" i="33"/>
  <c r="M73" i="33"/>
  <c r="M74" i="33"/>
  <c r="M75" i="33"/>
  <c r="M76" i="33"/>
  <c r="M4" i="33"/>
  <c r="L8" i="33"/>
  <c r="L9" i="33"/>
  <c r="L10" i="33"/>
  <c r="L11" i="33"/>
  <c r="L12" i="33"/>
  <c r="L13" i="33"/>
  <c r="L14" i="33"/>
  <c r="L15" i="33"/>
  <c r="L16" i="33"/>
  <c r="L17" i="33"/>
  <c r="L18" i="33"/>
  <c r="L19" i="33"/>
  <c r="L20" i="33"/>
  <c r="L21" i="33"/>
  <c r="L22" i="33"/>
  <c r="L23" i="33"/>
  <c r="L24" i="33"/>
  <c r="L25" i="33"/>
  <c r="L26" i="33"/>
  <c r="L27" i="33"/>
  <c r="L28" i="33"/>
  <c r="L29" i="33"/>
  <c r="L30" i="33"/>
  <c r="L31" i="33"/>
  <c r="L32" i="33"/>
  <c r="L33" i="33"/>
  <c r="L34" i="33"/>
  <c r="L35" i="33"/>
  <c r="L36" i="33"/>
  <c r="L37" i="33"/>
  <c r="L38" i="33"/>
  <c r="L39" i="33"/>
  <c r="L40" i="33"/>
  <c r="L41" i="33"/>
  <c r="L42" i="33"/>
  <c r="L43" i="33"/>
  <c r="L44" i="33"/>
  <c r="L45" i="33"/>
  <c r="L46" i="33"/>
  <c r="L47" i="33"/>
  <c r="L48" i="33"/>
  <c r="L49" i="33"/>
  <c r="L50" i="33"/>
  <c r="L51" i="33"/>
  <c r="L52" i="33"/>
  <c r="L53" i="33"/>
  <c r="L54" i="33"/>
  <c r="L55" i="33"/>
  <c r="L56" i="33"/>
  <c r="L57" i="33"/>
  <c r="L58" i="33"/>
  <c r="L59" i="33"/>
  <c r="L60" i="33"/>
  <c r="L61" i="33"/>
  <c r="L62" i="33"/>
  <c r="L63" i="33"/>
  <c r="L64" i="33"/>
  <c r="L65" i="33"/>
  <c r="L66" i="33"/>
  <c r="L67" i="33"/>
  <c r="L68" i="33"/>
  <c r="L69" i="33"/>
  <c r="L70" i="33"/>
  <c r="L71" i="33"/>
  <c r="L72" i="33"/>
  <c r="L73" i="33"/>
  <c r="L74" i="33"/>
  <c r="L75" i="33"/>
  <c r="L76" i="33"/>
  <c r="L5" i="33"/>
  <c r="L6" i="33"/>
  <c r="L7" i="33"/>
  <c r="L4" i="33"/>
  <c r="M5" i="35"/>
  <c r="M6" i="35"/>
  <c r="M7" i="35"/>
  <c r="M8" i="35"/>
  <c r="M9" i="35"/>
  <c r="M10" i="35"/>
  <c r="M11" i="35"/>
  <c r="M12" i="35"/>
  <c r="M13" i="35"/>
  <c r="M14" i="35"/>
  <c r="M15" i="35"/>
  <c r="M16" i="35"/>
  <c r="M17" i="35"/>
  <c r="M18" i="35"/>
  <c r="M19" i="35"/>
  <c r="M20" i="35"/>
  <c r="M21" i="35"/>
  <c r="M22" i="35"/>
  <c r="M23" i="35"/>
  <c r="M24" i="35"/>
  <c r="M25" i="35"/>
  <c r="M26" i="35"/>
  <c r="M27" i="35"/>
  <c r="M28" i="35"/>
  <c r="M29" i="35"/>
  <c r="M30" i="35"/>
  <c r="M31" i="35"/>
  <c r="M32" i="35"/>
  <c r="M33" i="35"/>
  <c r="M34" i="35"/>
  <c r="M35" i="35"/>
  <c r="M36" i="35"/>
  <c r="M37" i="35"/>
  <c r="M38" i="35"/>
  <c r="M39" i="35"/>
  <c r="M40" i="35"/>
  <c r="M41" i="35"/>
  <c r="M42" i="35"/>
  <c r="M43" i="35"/>
  <c r="M44" i="35"/>
  <c r="M45" i="35"/>
  <c r="M46" i="35"/>
  <c r="M47" i="35"/>
  <c r="M48" i="35"/>
  <c r="L48" i="31"/>
  <c r="K48" i="31"/>
  <c r="L47" i="31"/>
  <c r="K47" i="31"/>
  <c r="L46" i="31"/>
  <c r="K46" i="31"/>
  <c r="L45" i="31"/>
  <c r="K45" i="31"/>
  <c r="L44" i="31"/>
  <c r="K44" i="31"/>
  <c r="L40" i="31"/>
  <c r="K40" i="31"/>
  <c r="L39" i="31"/>
  <c r="K39" i="31"/>
  <c r="L38" i="31"/>
  <c r="K38" i="31"/>
  <c r="L37" i="31"/>
  <c r="K37" i="31"/>
  <c r="L36" i="31"/>
  <c r="K36" i="31"/>
  <c r="L31" i="31"/>
  <c r="K31" i="31"/>
  <c r="L30" i="31"/>
  <c r="K30" i="31"/>
  <c r="L29" i="31"/>
  <c r="K29" i="31"/>
  <c r="L28" i="31"/>
  <c r="K28" i="31"/>
  <c r="L24" i="31"/>
  <c r="K24" i="31"/>
  <c r="L23" i="31"/>
  <c r="K23" i="31"/>
  <c r="L22" i="31"/>
  <c r="K22" i="31"/>
  <c r="L21" i="31"/>
  <c r="K21" i="31"/>
  <c r="L20" i="31"/>
  <c r="K20" i="31"/>
  <c r="L16" i="31"/>
  <c r="K16" i="31"/>
  <c r="L15" i="31"/>
  <c r="K15" i="31"/>
  <c r="L14" i="31"/>
  <c r="K14" i="31"/>
  <c r="L13" i="31"/>
  <c r="K13" i="31"/>
  <c r="L12" i="31"/>
  <c r="K12" i="31"/>
  <c r="K5" i="31"/>
  <c r="L5" i="31"/>
  <c r="K6" i="31"/>
  <c r="L6" i="31"/>
  <c r="K7" i="31"/>
  <c r="L7" i="31"/>
  <c r="K8" i="31"/>
  <c r="L8" i="31"/>
  <c r="L4" i="31"/>
  <c r="K4" i="31"/>
  <c r="P18" i="29"/>
  <c r="P19" i="29"/>
  <c r="P20" i="29"/>
  <c r="P21" i="29"/>
  <c r="P22" i="29"/>
  <c r="P23" i="29"/>
  <c r="P24" i="29"/>
  <c r="P25" i="29"/>
  <c r="P26" i="29"/>
  <c r="P27" i="29"/>
  <c r="K26" i="37"/>
  <c r="J26" i="37"/>
  <c r="K25" i="37"/>
  <c r="J25" i="37"/>
  <c r="K24" i="37"/>
  <c r="J24" i="37"/>
  <c r="K23" i="37"/>
  <c r="J23" i="37"/>
  <c r="K22" i="37"/>
  <c r="J22" i="37"/>
  <c r="K21" i="37"/>
  <c r="J21" i="37"/>
  <c r="K20" i="37"/>
  <c r="J20" i="37"/>
  <c r="K19" i="37"/>
  <c r="J19" i="37"/>
  <c r="K18" i="37"/>
  <c r="J18" i="37"/>
  <c r="K17" i="37"/>
  <c r="J17" i="37"/>
  <c r="J13" i="37"/>
  <c r="K13" i="37"/>
  <c r="J5" i="37"/>
  <c r="K5" i="37"/>
  <c r="J6" i="37"/>
  <c r="K6" i="37"/>
  <c r="J7" i="37"/>
  <c r="K7" i="37"/>
  <c r="J8" i="37"/>
  <c r="K8" i="37"/>
  <c r="J9" i="37"/>
  <c r="K9" i="37"/>
  <c r="J10" i="37"/>
  <c r="K10" i="37"/>
  <c r="J11" i="37"/>
  <c r="K11" i="37"/>
  <c r="J12" i="37"/>
  <c r="K12" i="37"/>
  <c r="K4" i="37"/>
  <c r="J4" i="37"/>
  <c r="M616" i="34"/>
  <c r="L32" i="31"/>
  <c r="L5" i="43"/>
  <c r="L6" i="43"/>
  <c r="L7" i="43"/>
  <c r="L8" i="43"/>
  <c r="L9" i="43"/>
  <c r="L4" i="43"/>
  <c r="P6" i="19"/>
  <c r="P7" i="19"/>
  <c r="P8" i="19"/>
  <c r="P5" i="19"/>
  <c r="O6" i="19"/>
  <c r="O7" i="19"/>
  <c r="O8" i="19"/>
  <c r="O5" i="19"/>
  <c r="M6" i="19"/>
  <c r="M7" i="19"/>
  <c r="M9" i="19" s="1"/>
  <c r="M8" i="19"/>
  <c r="M5" i="19"/>
  <c r="O22" i="19"/>
  <c r="O21" i="19"/>
  <c r="O15" i="19"/>
  <c r="O16" i="19"/>
  <c r="O14" i="19"/>
  <c r="O43" i="18"/>
  <c r="P43" i="18"/>
  <c r="O45" i="18"/>
  <c r="P45" i="18"/>
  <c r="O46" i="18"/>
  <c r="P46" i="18"/>
  <c r="O47" i="18"/>
  <c r="P47" i="18"/>
  <c r="O48" i="18"/>
  <c r="P48" i="18"/>
  <c r="P42" i="18"/>
  <c r="O42" i="18"/>
  <c r="O30" i="18"/>
  <c r="P30" i="18"/>
  <c r="O31" i="18"/>
  <c r="P31" i="18"/>
  <c r="O32" i="18"/>
  <c r="P32" i="18"/>
  <c r="O33" i="18"/>
  <c r="P33" i="18"/>
  <c r="O34" i="18"/>
  <c r="P34" i="18"/>
  <c r="O35" i="18"/>
  <c r="P35" i="18"/>
  <c r="O36" i="18"/>
  <c r="P36" i="18"/>
  <c r="O37" i="18"/>
  <c r="P37" i="18"/>
  <c r="P29" i="18"/>
  <c r="O29" i="18"/>
  <c r="O17" i="18"/>
  <c r="P17" i="18"/>
  <c r="O18" i="18"/>
  <c r="P18" i="18"/>
  <c r="O19" i="18"/>
  <c r="P19" i="18"/>
  <c r="O20" i="18"/>
  <c r="P20" i="18"/>
  <c r="O21" i="18"/>
  <c r="P21" i="18"/>
  <c r="O22" i="18"/>
  <c r="P22" i="18"/>
  <c r="P16" i="18"/>
  <c r="O16" i="18"/>
  <c r="P5" i="18"/>
  <c r="P6" i="18"/>
  <c r="P7" i="18"/>
  <c r="P8" i="18"/>
  <c r="P9" i="18"/>
  <c r="P10" i="18"/>
  <c r="P4" i="18"/>
  <c r="O5" i="18"/>
  <c r="O6" i="18"/>
  <c r="O7" i="18"/>
  <c r="O8" i="18"/>
  <c r="O9" i="18"/>
  <c r="O10" i="18"/>
  <c r="O4" i="18"/>
  <c r="C49" i="18"/>
  <c r="D49" i="18"/>
  <c r="E49" i="18"/>
  <c r="F49" i="18"/>
  <c r="G49" i="18"/>
  <c r="H49" i="18"/>
  <c r="I49" i="18"/>
  <c r="J49" i="18"/>
  <c r="K49" i="18"/>
  <c r="L49" i="18"/>
  <c r="M49" i="18"/>
  <c r="B49" i="18"/>
  <c r="C38" i="18"/>
  <c r="D38" i="18"/>
  <c r="E38" i="18"/>
  <c r="F38" i="18"/>
  <c r="G38" i="18"/>
  <c r="H38" i="18"/>
  <c r="I38" i="18"/>
  <c r="J38" i="18"/>
  <c r="K38" i="18"/>
  <c r="L38" i="18"/>
  <c r="M38" i="18"/>
  <c r="M7" i="44"/>
  <c r="B38" i="18"/>
  <c r="C23" i="18"/>
  <c r="D23" i="18"/>
  <c r="E23" i="18"/>
  <c r="F23" i="18"/>
  <c r="G23" i="18"/>
  <c r="H23" i="18"/>
  <c r="I23" i="18"/>
  <c r="J23" i="18"/>
  <c r="K23" i="18"/>
  <c r="L23" i="18"/>
  <c r="M23" i="18"/>
  <c r="M6" i="44"/>
  <c r="B23" i="18"/>
  <c r="C11" i="18"/>
  <c r="D11" i="18"/>
  <c r="E11" i="18"/>
  <c r="F11" i="18"/>
  <c r="G11" i="18"/>
  <c r="H11" i="18"/>
  <c r="I11" i="18"/>
  <c r="J11" i="18"/>
  <c r="K11" i="18"/>
  <c r="L11" i="18"/>
  <c r="B11" i="18"/>
  <c r="O11" i="18" s="1"/>
  <c r="M11" i="18"/>
  <c r="M5" i="44"/>
  <c r="M10" i="44" s="1"/>
  <c r="P11" i="18"/>
  <c r="O23" i="18"/>
  <c r="P23" i="18"/>
  <c r="P38" i="18"/>
  <c r="O38" i="18"/>
  <c r="M25" i="18"/>
  <c r="O49" i="18"/>
  <c r="P49" i="18"/>
  <c r="M8" i="44"/>
  <c r="AI17" i="26"/>
  <c r="AH17" i="26"/>
  <c r="X17" i="26"/>
  <c r="W17" i="26"/>
  <c r="V17" i="26"/>
  <c r="U17" i="26"/>
  <c r="T17" i="26"/>
  <c r="R17" i="26"/>
  <c r="Q17" i="26"/>
  <c r="P17" i="26"/>
  <c r="O17" i="26"/>
  <c r="N17" i="26"/>
  <c r="M17" i="26"/>
  <c r="L17" i="26"/>
  <c r="K17" i="26"/>
  <c r="J17" i="26"/>
  <c r="I17" i="26"/>
  <c r="H17" i="26"/>
  <c r="G17" i="26"/>
  <c r="F17" i="26"/>
  <c r="E17" i="26"/>
  <c r="D17" i="26"/>
  <c r="C17" i="26"/>
  <c r="B17" i="26"/>
  <c r="AG17" i="26"/>
  <c r="C25" i="18"/>
  <c r="D25" i="18"/>
  <c r="E25" i="18"/>
  <c r="F25" i="18"/>
  <c r="G25" i="18"/>
  <c r="H25" i="18"/>
  <c r="I25" i="18"/>
  <c r="J25" i="18"/>
  <c r="K25" i="18"/>
  <c r="L25" i="18"/>
  <c r="B25" i="18"/>
  <c r="O25" i="18" s="1"/>
  <c r="P25" i="18"/>
  <c r="M22" i="19"/>
  <c r="M21" i="19"/>
  <c r="M15" i="19"/>
  <c r="M16" i="19"/>
  <c r="M14" i="19"/>
  <c r="K9" i="43"/>
  <c r="K8" i="43"/>
  <c r="K7" i="43"/>
  <c r="K6" i="43"/>
  <c r="K5" i="43"/>
  <c r="K4" i="43"/>
  <c r="AA5" i="42"/>
  <c r="AA6" i="42"/>
  <c r="AA7" i="42"/>
  <c r="AA8" i="42"/>
  <c r="AA9" i="42"/>
  <c r="AA10" i="42"/>
  <c r="AA11" i="42"/>
  <c r="AA12" i="42"/>
  <c r="AA13" i="42"/>
  <c r="AA14" i="42"/>
  <c r="AA15" i="42"/>
  <c r="AA16" i="42"/>
  <c r="AA17" i="42"/>
  <c r="AA18" i="42"/>
  <c r="AA19" i="42"/>
  <c r="AA20" i="42"/>
  <c r="AA21" i="42"/>
  <c r="AA22" i="42"/>
  <c r="AA23" i="42"/>
  <c r="AA24" i="42"/>
  <c r="AA25" i="42"/>
  <c r="AA26" i="42"/>
  <c r="AA27" i="42"/>
  <c r="AA28" i="42"/>
  <c r="AA29" i="42"/>
  <c r="AA30" i="42"/>
  <c r="AA31" i="42"/>
  <c r="AA32" i="42"/>
  <c r="AA33" i="42"/>
  <c r="AA34" i="42"/>
  <c r="AA35" i="42"/>
  <c r="AA36" i="42"/>
  <c r="AA37" i="42"/>
  <c r="AA38" i="42"/>
  <c r="AA39" i="42"/>
  <c r="AA40" i="42"/>
  <c r="AA41" i="42"/>
  <c r="AA42" i="42"/>
  <c r="AA43" i="42"/>
  <c r="AA44" i="42"/>
  <c r="AA45" i="42"/>
  <c r="AA46" i="42"/>
  <c r="AA47" i="42"/>
  <c r="AA48" i="42"/>
  <c r="AA49" i="42"/>
  <c r="AA50" i="42"/>
  <c r="AA51" i="42"/>
  <c r="AA52" i="42"/>
  <c r="AA53" i="42"/>
  <c r="AA54" i="42"/>
  <c r="AA55" i="42"/>
  <c r="AA56" i="42"/>
  <c r="AA4" i="42"/>
  <c r="AA5" i="41"/>
  <c r="AA6" i="41"/>
  <c r="AA7" i="41"/>
  <c r="AA8" i="41"/>
  <c r="AA9" i="41"/>
  <c r="AA10" i="41"/>
  <c r="AA11" i="41"/>
  <c r="AA12" i="41"/>
  <c r="AA13" i="41"/>
  <c r="AA14" i="41"/>
  <c r="AA15" i="41"/>
  <c r="AA16" i="41"/>
  <c r="AA17" i="41"/>
  <c r="AA18" i="41"/>
  <c r="AA19" i="41"/>
  <c r="AA20" i="41"/>
  <c r="AA21" i="41"/>
  <c r="AA22" i="41"/>
  <c r="AA23" i="41"/>
  <c r="AA24" i="41"/>
  <c r="AA25" i="41"/>
  <c r="AA26" i="41"/>
  <c r="AA27" i="41"/>
  <c r="AA28" i="41"/>
  <c r="AA29" i="41"/>
  <c r="AA30" i="41"/>
  <c r="AA31" i="41"/>
  <c r="AA32" i="41"/>
  <c r="AA33" i="41"/>
  <c r="AA34" i="41"/>
  <c r="AA35" i="41"/>
  <c r="AA36" i="41"/>
  <c r="AA37" i="41"/>
  <c r="AA38" i="41"/>
  <c r="AA39" i="41"/>
  <c r="AA40" i="41"/>
  <c r="AA41" i="41"/>
  <c r="AA42" i="41"/>
  <c r="AA43" i="41"/>
  <c r="AA44" i="41"/>
  <c r="AA45" i="41"/>
  <c r="AA46" i="41"/>
  <c r="AA47" i="41"/>
  <c r="AA48" i="41"/>
  <c r="AA49" i="41"/>
  <c r="AA50" i="41"/>
  <c r="AA51" i="41"/>
  <c r="AA52" i="41"/>
  <c r="AA53" i="41"/>
  <c r="AA54" i="41"/>
  <c r="AA55" i="41"/>
  <c r="AA56" i="41"/>
  <c r="AA57" i="41"/>
  <c r="AA58" i="41"/>
  <c r="AA59" i="41"/>
  <c r="AA60" i="41"/>
  <c r="AA61" i="41"/>
  <c r="AA62" i="41"/>
  <c r="AA63" i="41"/>
  <c r="AA64" i="41"/>
  <c r="AA65" i="41"/>
  <c r="AA66" i="41"/>
  <c r="AA67" i="41"/>
  <c r="AA68" i="41"/>
  <c r="AA69" i="41"/>
  <c r="AA70" i="41"/>
  <c r="AA71" i="41"/>
  <c r="AA72" i="41"/>
  <c r="AA73" i="41"/>
  <c r="AA74" i="41"/>
  <c r="AA75" i="41"/>
  <c r="AA76" i="41"/>
  <c r="AA77" i="41"/>
  <c r="AA78" i="41"/>
  <c r="AA79" i="41"/>
  <c r="AA80" i="41"/>
  <c r="AA81" i="41"/>
  <c r="AA82" i="41"/>
  <c r="AA83" i="41"/>
  <c r="AA84" i="41"/>
  <c r="AA85" i="41"/>
  <c r="AA86" i="41"/>
  <c r="AA87" i="41"/>
  <c r="AA88" i="41"/>
  <c r="AA89" i="41"/>
  <c r="AA90" i="41"/>
  <c r="AA91" i="41"/>
  <c r="AA92" i="41"/>
  <c r="AA93" i="41"/>
  <c r="AA94" i="41"/>
  <c r="AA95" i="41"/>
  <c r="AA96" i="41"/>
  <c r="AA97" i="41"/>
  <c r="AA98" i="41"/>
  <c r="AA99" i="41"/>
  <c r="AA100" i="41"/>
  <c r="AA101" i="41"/>
  <c r="AA102" i="41"/>
  <c r="AA103" i="41"/>
  <c r="AA104" i="41"/>
  <c r="AA105" i="41"/>
  <c r="AA106" i="41"/>
  <c r="AA107" i="41"/>
  <c r="AA108" i="41"/>
  <c r="AA109" i="41"/>
  <c r="AA110" i="41"/>
  <c r="AA111" i="41"/>
  <c r="AA112" i="41"/>
  <c r="AA113" i="41"/>
  <c r="AA114" i="41"/>
  <c r="AA115" i="41"/>
  <c r="AA116" i="41"/>
  <c r="AA117" i="41"/>
  <c r="AA118" i="41"/>
  <c r="AA119" i="41"/>
  <c r="AA120" i="41"/>
  <c r="AA121" i="41"/>
  <c r="AA122" i="41"/>
  <c r="AA123" i="41"/>
  <c r="AA124" i="41"/>
  <c r="AA125" i="41"/>
  <c r="AA126" i="41"/>
  <c r="AA127" i="41"/>
  <c r="AA128" i="41"/>
  <c r="AA129" i="41"/>
  <c r="AA130" i="41"/>
  <c r="AA131" i="41"/>
  <c r="AA132" i="41"/>
  <c r="AA133" i="41"/>
  <c r="AA134" i="41"/>
  <c r="AA135" i="41"/>
  <c r="AA136" i="41"/>
  <c r="AA137" i="41"/>
  <c r="AA138" i="41"/>
  <c r="AA139" i="41"/>
  <c r="AA140" i="41"/>
  <c r="AA141" i="41"/>
  <c r="AA142" i="41"/>
  <c r="AA143" i="41"/>
  <c r="AA144" i="41"/>
  <c r="AA145" i="41"/>
  <c r="AA146" i="41"/>
  <c r="AA147" i="41"/>
  <c r="AA148" i="41"/>
  <c r="AA149" i="41"/>
  <c r="AA150" i="41"/>
  <c r="AA151" i="41"/>
  <c r="AA152" i="41"/>
  <c r="AA153" i="41"/>
  <c r="AA154" i="41"/>
  <c r="AA155" i="41"/>
  <c r="AA156" i="41"/>
  <c r="AA157" i="41"/>
  <c r="AA158" i="41"/>
  <c r="AA159" i="41"/>
  <c r="AA160" i="41"/>
  <c r="AA161" i="41"/>
  <c r="AA162" i="41"/>
  <c r="AA163" i="41"/>
  <c r="AA164" i="41"/>
  <c r="AA165" i="41"/>
  <c r="AA166" i="41"/>
  <c r="AA167" i="41"/>
  <c r="AA168" i="41"/>
  <c r="AA169" i="41"/>
  <c r="AA170" i="41"/>
  <c r="AA171" i="41"/>
  <c r="AA172" i="41"/>
  <c r="AA173" i="41"/>
  <c r="AA174" i="41"/>
  <c r="AA175" i="41"/>
  <c r="AA176" i="41"/>
  <c r="AA177" i="41"/>
  <c r="AA178" i="41"/>
  <c r="AA179" i="41"/>
  <c r="AA180" i="41"/>
  <c r="AA181" i="41"/>
  <c r="AA182" i="41"/>
  <c r="AA183" i="41"/>
  <c r="AA184" i="41"/>
  <c r="AA185" i="41"/>
  <c r="AA186" i="41"/>
  <c r="AA187" i="41"/>
  <c r="AA188" i="41"/>
  <c r="AA189" i="41"/>
  <c r="AA190" i="41"/>
  <c r="AA191" i="41"/>
  <c r="AA192" i="41"/>
  <c r="AA193" i="41"/>
  <c r="AA194" i="41"/>
  <c r="AA195" i="41"/>
  <c r="AA196" i="41"/>
  <c r="AA197" i="41"/>
  <c r="AA198" i="41"/>
  <c r="AA199" i="41"/>
  <c r="AA200" i="41"/>
  <c r="AA201" i="41"/>
  <c r="AA202" i="41"/>
  <c r="AA203" i="41"/>
  <c r="AA204" i="41"/>
  <c r="AA205" i="41"/>
  <c r="AA206" i="41"/>
  <c r="AA207" i="41"/>
  <c r="AA208" i="41"/>
  <c r="AA209" i="41"/>
  <c r="AA210" i="41"/>
  <c r="AA211" i="41"/>
  <c r="AA212" i="41"/>
  <c r="AA213" i="41"/>
  <c r="AA214" i="41"/>
  <c r="AA215" i="41"/>
  <c r="AA216" i="41"/>
  <c r="AA217" i="41"/>
  <c r="AA218" i="41"/>
  <c r="AA219" i="41"/>
  <c r="AA220" i="41"/>
  <c r="AA221" i="41"/>
  <c r="AA222" i="41"/>
  <c r="AA223" i="41"/>
  <c r="AA224" i="41"/>
  <c r="AA225" i="41"/>
  <c r="AA226" i="41"/>
  <c r="AA227" i="41"/>
  <c r="AA228" i="41"/>
  <c r="AA229" i="41"/>
  <c r="AA230" i="41"/>
  <c r="AA231" i="41"/>
  <c r="AA232" i="41"/>
  <c r="AA233" i="41"/>
  <c r="AA234" i="41"/>
  <c r="AA235" i="41"/>
  <c r="AA236" i="41"/>
  <c r="AA237" i="41"/>
  <c r="AA238" i="41"/>
  <c r="AA239" i="41"/>
  <c r="AA240" i="41"/>
  <c r="AA241" i="41"/>
  <c r="AA242" i="41"/>
  <c r="AA243" i="41"/>
  <c r="AA244" i="41"/>
  <c r="AA245" i="41"/>
  <c r="AA246" i="41"/>
  <c r="AA247" i="41"/>
  <c r="AA248" i="41"/>
  <c r="AA249" i="41"/>
  <c r="AA250" i="41"/>
  <c r="AA251" i="41"/>
  <c r="AA252" i="41"/>
  <c r="AA253" i="41"/>
  <c r="AA254" i="41"/>
  <c r="AA255" i="41"/>
  <c r="AA256" i="41"/>
  <c r="AA257" i="41"/>
  <c r="AA258" i="41"/>
  <c r="AA259" i="41"/>
  <c r="AA260" i="41"/>
  <c r="AA261" i="41"/>
  <c r="AA262" i="41"/>
  <c r="AA263" i="41"/>
  <c r="AA264" i="41"/>
  <c r="AA265" i="41"/>
  <c r="AA266" i="41"/>
  <c r="AA267" i="41"/>
  <c r="AA268" i="41"/>
  <c r="AA269" i="41"/>
  <c r="AA270" i="41"/>
  <c r="AA271" i="41"/>
  <c r="AA272" i="41"/>
  <c r="AA273" i="41"/>
  <c r="AA274" i="41"/>
  <c r="AA275" i="41"/>
  <c r="AA276" i="41"/>
  <c r="AA277" i="41"/>
  <c r="AA278" i="41"/>
  <c r="AA279" i="41"/>
  <c r="AA280" i="41"/>
  <c r="AA281" i="41"/>
  <c r="AA282" i="41"/>
  <c r="AA283" i="41"/>
  <c r="AA284" i="41"/>
  <c r="AA285" i="41"/>
  <c r="AA286" i="41"/>
  <c r="AA287" i="41"/>
  <c r="AA288" i="41"/>
  <c r="AA289" i="41"/>
  <c r="AA290" i="41"/>
  <c r="AA291" i="41"/>
  <c r="AA292" i="41"/>
  <c r="AA293" i="41"/>
  <c r="AA294" i="41"/>
  <c r="AA295" i="41"/>
  <c r="AA296" i="41"/>
  <c r="AA297" i="41"/>
  <c r="AA298" i="41"/>
  <c r="AA299" i="41"/>
  <c r="AA300" i="41"/>
  <c r="AA301" i="41"/>
  <c r="AA302" i="41"/>
  <c r="AA303" i="41"/>
  <c r="AA304" i="41"/>
  <c r="AA305" i="41"/>
  <c r="AA306" i="41"/>
  <c r="AA307" i="41"/>
  <c r="AA308" i="41"/>
  <c r="AA309" i="41"/>
  <c r="AA310" i="41"/>
  <c r="AA311" i="41"/>
  <c r="AA312" i="41"/>
  <c r="AA313" i="41"/>
  <c r="AA314" i="41"/>
  <c r="AA315" i="41"/>
  <c r="AA316" i="41"/>
  <c r="AA317" i="41"/>
  <c r="AA318" i="41"/>
  <c r="AA319" i="41"/>
  <c r="AA320" i="41"/>
  <c r="AA321" i="41"/>
  <c r="AA322" i="41"/>
  <c r="AA323" i="41"/>
  <c r="AA324" i="41"/>
  <c r="AA325" i="41"/>
  <c r="AA326" i="41"/>
  <c r="AA327" i="41"/>
  <c r="AA328" i="41"/>
  <c r="AA329" i="41"/>
  <c r="AA330" i="41"/>
  <c r="AA331" i="41"/>
  <c r="AA332" i="41"/>
  <c r="AA333" i="41"/>
  <c r="AA334" i="41"/>
  <c r="AA335" i="41"/>
  <c r="AA336" i="41"/>
  <c r="AA337" i="41"/>
  <c r="AA338" i="41"/>
  <c r="AA339" i="41"/>
  <c r="AA340" i="41"/>
  <c r="AA341" i="41"/>
  <c r="AA342" i="41"/>
  <c r="AA343" i="41"/>
  <c r="AA344" i="41"/>
  <c r="AA345" i="41"/>
  <c r="AA346" i="41"/>
  <c r="AA347" i="41"/>
  <c r="AA348" i="41"/>
  <c r="AA349" i="41"/>
  <c r="AA350" i="41"/>
  <c r="AA351" i="41"/>
  <c r="AA352" i="41"/>
  <c r="AA353" i="41"/>
  <c r="AA354" i="41"/>
  <c r="AA355" i="41"/>
  <c r="AA356" i="41"/>
  <c r="AA357" i="41"/>
  <c r="AA358" i="41"/>
  <c r="AA359" i="41"/>
  <c r="AA360" i="41"/>
  <c r="AA361" i="41"/>
  <c r="AA362" i="41"/>
  <c r="AA363" i="41"/>
  <c r="AA364" i="41"/>
  <c r="AA365" i="41"/>
  <c r="AA366" i="41"/>
  <c r="AA367" i="41"/>
  <c r="AA368" i="41"/>
  <c r="AA369" i="41"/>
  <c r="AA370" i="41"/>
  <c r="AA371" i="41"/>
  <c r="AA372" i="41"/>
  <c r="AA373" i="41"/>
  <c r="AA374" i="41"/>
  <c r="AA375" i="41"/>
  <c r="AA376" i="41"/>
  <c r="AA377" i="41"/>
  <c r="AA378" i="41"/>
  <c r="AA379" i="41"/>
  <c r="AA380" i="41"/>
  <c r="AA381" i="41"/>
  <c r="AA382" i="41"/>
  <c r="AA383" i="41"/>
  <c r="AA384" i="41"/>
  <c r="AA385" i="41"/>
  <c r="AA386" i="41"/>
  <c r="AA387" i="41"/>
  <c r="AA388" i="41"/>
  <c r="AA389" i="41"/>
  <c r="AA390" i="41"/>
  <c r="AA391" i="41"/>
  <c r="AA392" i="41"/>
  <c r="AA393" i="41"/>
  <c r="AA394" i="41"/>
  <c r="AA395" i="41"/>
  <c r="AA396" i="41"/>
  <c r="AA397" i="41"/>
  <c r="AA398" i="41"/>
  <c r="AA399" i="41"/>
  <c r="AA400" i="41"/>
  <c r="AA401" i="41"/>
  <c r="AA402" i="41"/>
  <c r="AA403" i="41"/>
  <c r="AA404" i="41"/>
  <c r="AA405" i="41"/>
  <c r="AA406" i="41"/>
  <c r="AA407" i="41"/>
  <c r="AA408" i="41"/>
  <c r="AA409" i="41"/>
  <c r="AA410" i="41"/>
  <c r="AA411" i="41"/>
  <c r="AA412" i="41"/>
  <c r="AA413" i="41"/>
  <c r="AA414" i="41"/>
  <c r="AA415" i="41"/>
  <c r="AA416" i="41"/>
  <c r="AA417" i="41"/>
  <c r="AA418" i="41"/>
  <c r="AA419" i="41"/>
  <c r="AA420" i="41"/>
  <c r="AA421" i="41"/>
  <c r="AA422" i="41"/>
  <c r="AA423" i="41"/>
  <c r="AA424" i="41"/>
  <c r="AA425" i="41"/>
  <c r="AA426" i="41"/>
  <c r="AA427" i="41"/>
  <c r="AA428" i="41"/>
  <c r="AA429" i="41"/>
  <c r="AA430" i="41"/>
  <c r="AA431" i="41"/>
  <c r="AA432" i="41"/>
  <c r="AA433" i="41"/>
  <c r="AA434" i="41"/>
  <c r="AA435" i="41"/>
  <c r="AA436" i="41"/>
  <c r="AA437" i="41"/>
  <c r="AA438" i="41"/>
  <c r="AA439" i="41"/>
  <c r="AA440" i="41"/>
  <c r="AA441" i="41"/>
  <c r="AA442" i="41"/>
  <c r="AA443" i="41"/>
  <c r="AA444" i="41"/>
  <c r="AA445" i="41"/>
  <c r="AA446" i="41"/>
  <c r="AA447" i="41"/>
  <c r="AA448" i="41"/>
  <c r="AA449" i="41"/>
  <c r="AA450" i="41"/>
  <c r="AA451" i="41"/>
  <c r="AA452" i="41"/>
  <c r="AA453" i="41"/>
  <c r="AA454" i="41"/>
  <c r="AA455" i="41"/>
  <c r="AA456" i="41"/>
  <c r="AA457" i="41"/>
  <c r="AA458" i="41"/>
  <c r="AA459" i="41"/>
  <c r="AA460" i="41"/>
  <c r="AA461" i="41"/>
  <c r="AA462" i="41"/>
  <c r="AA463" i="41"/>
  <c r="AA464" i="41"/>
  <c r="AA465" i="41"/>
  <c r="AA466" i="41"/>
  <c r="AA467" i="41"/>
  <c r="AA468" i="41"/>
  <c r="AA469" i="41"/>
  <c r="AA470" i="41"/>
  <c r="AA471" i="41"/>
  <c r="AA472" i="41"/>
  <c r="AA473" i="41"/>
  <c r="AA474" i="41"/>
  <c r="AA475" i="41"/>
  <c r="AA476" i="41"/>
  <c r="AA477" i="41"/>
  <c r="AA478" i="41"/>
  <c r="AA479" i="41"/>
  <c r="AA480" i="41"/>
  <c r="AA481" i="41"/>
  <c r="AA482" i="41"/>
  <c r="AA483" i="41"/>
  <c r="AA484" i="41"/>
  <c r="AA485" i="41"/>
  <c r="AA486" i="41"/>
  <c r="AA487" i="41"/>
  <c r="AA488" i="41"/>
  <c r="AA489" i="41"/>
  <c r="AA490" i="41"/>
  <c r="AA491" i="41"/>
  <c r="AA492" i="41"/>
  <c r="AA493" i="41"/>
  <c r="AA494" i="41"/>
  <c r="AA495" i="41"/>
  <c r="AA496" i="41"/>
  <c r="AA497" i="41"/>
  <c r="AA498" i="41"/>
  <c r="AA499" i="41"/>
  <c r="AA500" i="41"/>
  <c r="AA501" i="41"/>
  <c r="AA502" i="41"/>
  <c r="AA503" i="41"/>
  <c r="AA504" i="41"/>
  <c r="AA505" i="41"/>
  <c r="AA506" i="41"/>
  <c r="AA507" i="41"/>
  <c r="AA508" i="41"/>
  <c r="AA509" i="41"/>
  <c r="AA510" i="41"/>
  <c r="AA511" i="41"/>
  <c r="AA512" i="41"/>
  <c r="AA513" i="41"/>
  <c r="AA514" i="41"/>
  <c r="AA515" i="41"/>
  <c r="AA516" i="41"/>
  <c r="AA517" i="41"/>
  <c r="AA518" i="41"/>
  <c r="AA519" i="41"/>
  <c r="AA520" i="41"/>
  <c r="AA521" i="41"/>
  <c r="AA522" i="41"/>
  <c r="AA523" i="41"/>
  <c r="AA524" i="41"/>
  <c r="AA525" i="41"/>
  <c r="AA526" i="41"/>
  <c r="AA527" i="41"/>
  <c r="AA528" i="41"/>
  <c r="AA529" i="41"/>
  <c r="AA530" i="41"/>
  <c r="AA531" i="41"/>
  <c r="AA532" i="41"/>
  <c r="AA533" i="41"/>
  <c r="AA534" i="41"/>
  <c r="AA535" i="41"/>
  <c r="AA536" i="41"/>
  <c r="AA537" i="41"/>
  <c r="AA538" i="41"/>
  <c r="AA539" i="41"/>
  <c r="AA540" i="41"/>
  <c r="AA541" i="41"/>
  <c r="AA542" i="41"/>
  <c r="AA543" i="41"/>
  <c r="AA544" i="41"/>
  <c r="AA545" i="41"/>
  <c r="AA546" i="41"/>
  <c r="AA547" i="41"/>
  <c r="AA548" i="41"/>
  <c r="AA549" i="41"/>
  <c r="AA550" i="41"/>
  <c r="AA551" i="41"/>
  <c r="AA552" i="41"/>
  <c r="AA553" i="41"/>
  <c r="AA554" i="41"/>
  <c r="AA555" i="41"/>
  <c r="AA556" i="41"/>
  <c r="AA557" i="41"/>
  <c r="AA558" i="41"/>
  <c r="AA559" i="41"/>
  <c r="AA560" i="41"/>
  <c r="AA561" i="41"/>
  <c r="AA562" i="41"/>
  <c r="AA563" i="41"/>
  <c r="AA564" i="41"/>
  <c r="AA565" i="41"/>
  <c r="AA566" i="41"/>
  <c r="AA567" i="41"/>
  <c r="AA568" i="41"/>
  <c r="AA569" i="41"/>
  <c r="AA570" i="41"/>
  <c r="AA571" i="41"/>
  <c r="AA572" i="41"/>
  <c r="AA573" i="41"/>
  <c r="AA574" i="41"/>
  <c r="AA575" i="41"/>
  <c r="AA576" i="41"/>
  <c r="AA577" i="41"/>
  <c r="AA578" i="41"/>
  <c r="AA579" i="41"/>
  <c r="AA580" i="41"/>
  <c r="AA581" i="41"/>
  <c r="AA582" i="41"/>
  <c r="AA583" i="41"/>
  <c r="AA584" i="41"/>
  <c r="AA585" i="41"/>
  <c r="AA586" i="41"/>
  <c r="AA587" i="41"/>
  <c r="AA588" i="41"/>
  <c r="AA589" i="41"/>
  <c r="AA590" i="41"/>
  <c r="AA591" i="41"/>
  <c r="AA592" i="41"/>
  <c r="AA593" i="41"/>
  <c r="AA594" i="41"/>
  <c r="AA595" i="41"/>
  <c r="AA596" i="41"/>
  <c r="AA597" i="41"/>
  <c r="AA598" i="41"/>
  <c r="AA599" i="41"/>
  <c r="AA600" i="41"/>
  <c r="AA601" i="41"/>
  <c r="AA602" i="41"/>
  <c r="AA603" i="41"/>
  <c r="AA604" i="41"/>
  <c r="AA605" i="41"/>
  <c r="AA606" i="41"/>
  <c r="AA607" i="41"/>
  <c r="AA608" i="41"/>
  <c r="AA609" i="41"/>
  <c r="AA610" i="41"/>
  <c r="AA611" i="41"/>
  <c r="AA612" i="41"/>
  <c r="AA613" i="41"/>
  <c r="AA614" i="41"/>
  <c r="AA615" i="41"/>
  <c r="AA616" i="41"/>
  <c r="AA4" i="41"/>
  <c r="AA5" i="40"/>
  <c r="AA6" i="40"/>
  <c r="AA7" i="40"/>
  <c r="AA8" i="40"/>
  <c r="AA9" i="40"/>
  <c r="AA10" i="40"/>
  <c r="AA11" i="40"/>
  <c r="AA12" i="40"/>
  <c r="AA13" i="40"/>
  <c r="AA14" i="40"/>
  <c r="AA15" i="40"/>
  <c r="AA16" i="40"/>
  <c r="AA17" i="40"/>
  <c r="AA18" i="40"/>
  <c r="AA19" i="40"/>
  <c r="AA20" i="40"/>
  <c r="AA21" i="40"/>
  <c r="AA22" i="40"/>
  <c r="AA23" i="40"/>
  <c r="AA24" i="40"/>
  <c r="AA25" i="40"/>
  <c r="AA26" i="40"/>
  <c r="AA27" i="40"/>
  <c r="AA28" i="40"/>
  <c r="AA29" i="40"/>
  <c r="AA30" i="40"/>
  <c r="AA31" i="40"/>
  <c r="AA32" i="40"/>
  <c r="AA33" i="40"/>
  <c r="AA34" i="40"/>
  <c r="AA35" i="40"/>
  <c r="AA36" i="40"/>
  <c r="AA37" i="40"/>
  <c r="AA38" i="40"/>
  <c r="AA39" i="40"/>
  <c r="AA40" i="40"/>
  <c r="AA41" i="40"/>
  <c r="AA42" i="40"/>
  <c r="AA43" i="40"/>
  <c r="AA44" i="40"/>
  <c r="AA45" i="40"/>
  <c r="AA46" i="40"/>
  <c r="AA47" i="40"/>
  <c r="AA48" i="40"/>
  <c r="AA49" i="40"/>
  <c r="AA50" i="40"/>
  <c r="AA51" i="40"/>
  <c r="AA52" i="40"/>
  <c r="AA53" i="40"/>
  <c r="AA54" i="40"/>
  <c r="AA55" i="40"/>
  <c r="AA56" i="40"/>
  <c r="AA57" i="40"/>
  <c r="AA58" i="40"/>
  <c r="AA59" i="40"/>
  <c r="AA60" i="40"/>
  <c r="AA61" i="40"/>
  <c r="AA62" i="40"/>
  <c r="AA63" i="40"/>
  <c r="AA64" i="40"/>
  <c r="AA65" i="40"/>
  <c r="AA66" i="40"/>
  <c r="AA67" i="40"/>
  <c r="AA68" i="40"/>
  <c r="AA4" i="40"/>
  <c r="AA5" i="39"/>
  <c r="AA6" i="39"/>
  <c r="AA7" i="39"/>
  <c r="AA8" i="39"/>
  <c r="AA9" i="39"/>
  <c r="AA10" i="39"/>
  <c r="AA11" i="39"/>
  <c r="AA12" i="39"/>
  <c r="AA13" i="39"/>
  <c r="AA14" i="39"/>
  <c r="AA15" i="39"/>
  <c r="AA16" i="39"/>
  <c r="AA17" i="39"/>
  <c r="AA18" i="39"/>
  <c r="AA19" i="39"/>
  <c r="AA20" i="39"/>
  <c r="AA21" i="39"/>
  <c r="AA22" i="39"/>
  <c r="AA23" i="39"/>
  <c r="AA24" i="39"/>
  <c r="AA25" i="39"/>
  <c r="AA26" i="39"/>
  <c r="AA27" i="39"/>
  <c r="AA28" i="39"/>
  <c r="AA29" i="39"/>
  <c r="AA30" i="39"/>
  <c r="AA31" i="39"/>
  <c r="AA32" i="39"/>
  <c r="AA33" i="39"/>
  <c r="AA34" i="39"/>
  <c r="AA35" i="39"/>
  <c r="AA36" i="39"/>
  <c r="AA37" i="39"/>
  <c r="AA38" i="39"/>
  <c r="AA39" i="39"/>
  <c r="AA40" i="39"/>
  <c r="AA41" i="39"/>
  <c r="AA42" i="39"/>
  <c r="AA43" i="39"/>
  <c r="AA44" i="39"/>
  <c r="AA45" i="39"/>
  <c r="AA46" i="39"/>
  <c r="AA47" i="39"/>
  <c r="AA48" i="39"/>
  <c r="AA4" i="39"/>
  <c r="Z33" i="38"/>
  <c r="Z34" i="38"/>
  <c r="Z35" i="38"/>
  <c r="Z36" i="38"/>
  <c r="Z32" i="38"/>
  <c r="Z26" i="38"/>
  <c r="Z27" i="38"/>
  <c r="Z28" i="38"/>
  <c r="Z29" i="38"/>
  <c r="Z25" i="38"/>
  <c r="Z19" i="38"/>
  <c r="Z20" i="38"/>
  <c r="Z21" i="38"/>
  <c r="Z22" i="38"/>
  <c r="Z18" i="38"/>
  <c r="Z12" i="38"/>
  <c r="Z13" i="38"/>
  <c r="Z14" i="38"/>
  <c r="Z15" i="38"/>
  <c r="Z11" i="38"/>
  <c r="AI8" i="26"/>
  <c r="AI5" i="26"/>
  <c r="AH8" i="26"/>
  <c r="AH5" i="26" s="1"/>
  <c r="AH7" i="26"/>
  <c r="AH4" i="26"/>
  <c r="AI4" i="26"/>
  <c r="AH6" i="26"/>
  <c r="AI7" i="26"/>
  <c r="AI6" i="26"/>
  <c r="K6" i="44"/>
  <c r="L6" i="44"/>
  <c r="K7" i="44"/>
  <c r="L7" i="44"/>
  <c r="K8" i="44"/>
  <c r="L8" i="44"/>
  <c r="K5" i="44"/>
  <c r="L5" i="44"/>
  <c r="K10" i="44"/>
  <c r="L10" i="44"/>
  <c r="J5" i="44"/>
  <c r="J6" i="44"/>
  <c r="J10" i="44" s="1"/>
  <c r="J8" i="44"/>
  <c r="J7" i="44"/>
  <c r="B6" i="44"/>
  <c r="P6" i="44" s="1"/>
  <c r="C6" i="44"/>
  <c r="D6" i="44"/>
  <c r="D10" i="44" s="1"/>
  <c r="E6" i="44"/>
  <c r="F6" i="44"/>
  <c r="G6" i="44"/>
  <c r="H6" i="44"/>
  <c r="H10" i="44" s="1"/>
  <c r="I6" i="44"/>
  <c r="B7" i="44"/>
  <c r="C7" i="44"/>
  <c r="D7" i="44"/>
  <c r="N7" i="44" s="1"/>
  <c r="E7" i="44"/>
  <c r="F7" i="44"/>
  <c r="G7" i="44"/>
  <c r="H7" i="44"/>
  <c r="I7" i="44"/>
  <c r="B8" i="44"/>
  <c r="P8" i="44" s="1"/>
  <c r="C8" i="44"/>
  <c r="D8" i="44"/>
  <c r="N8" i="44" s="1"/>
  <c r="E8" i="44"/>
  <c r="F8" i="44"/>
  <c r="G8" i="44"/>
  <c r="H8" i="44"/>
  <c r="I8" i="44"/>
  <c r="B5" i="44"/>
  <c r="N5" i="44" s="1"/>
  <c r="C5" i="44"/>
  <c r="C10" i="44"/>
  <c r="D5" i="44"/>
  <c r="E5" i="44"/>
  <c r="E10" i="44"/>
  <c r="F5" i="44"/>
  <c r="F10" i="44"/>
  <c r="G5" i="44"/>
  <c r="G10" i="44"/>
  <c r="H5" i="44"/>
  <c r="I5" i="44"/>
  <c r="I10" i="44"/>
  <c r="O5" i="44"/>
  <c r="O8" i="44"/>
  <c r="O6" i="44"/>
  <c r="N6" i="44"/>
  <c r="P14" i="29" l="1"/>
  <c r="O14" i="29"/>
  <c r="O7" i="44"/>
  <c r="P5" i="44"/>
  <c r="AG10" i="26"/>
  <c r="P7" i="44"/>
  <c r="B10" i="44"/>
  <c r="N10" i="44" l="1"/>
  <c r="P10" i="44"/>
  <c r="O10" i="44"/>
</calcChain>
</file>

<file path=xl/sharedStrings.xml><?xml version="1.0" encoding="utf-8"?>
<sst xmlns="http://schemas.openxmlformats.org/spreadsheetml/2006/main" count="3302" uniqueCount="535">
  <si>
    <t>Table of Contents</t>
  </si>
  <si>
    <t>This workbook contains the following data:</t>
  </si>
  <si>
    <t>Workbook Tab</t>
  </si>
  <si>
    <t>Type</t>
  </si>
  <si>
    <t>Description</t>
  </si>
  <si>
    <t>Tab 1</t>
  </si>
  <si>
    <t>Graph</t>
  </si>
  <si>
    <t>Cumulative area of native vegetation that has been conserved, restored, managed or approved for clearing.</t>
  </si>
  <si>
    <t>Tab 2</t>
  </si>
  <si>
    <t>Text</t>
  </si>
  <si>
    <t>Data category description for native vegetation that has been conserved, restored, managed or approved for clearing. Cumulative area of native vegetation that has been conserved, restored, managed or approved for clearing.</t>
  </si>
  <si>
    <t>Tab 3</t>
  </si>
  <si>
    <t>Area of native vegetation that has been conserved, restored, managed or approved for clearing.</t>
  </si>
  <si>
    <t>Tab 4</t>
  </si>
  <si>
    <t>Table</t>
  </si>
  <si>
    <t>Tab 5</t>
  </si>
  <si>
    <t>Private native forestry (PNF) activity.</t>
  </si>
  <si>
    <t>Tab 6</t>
  </si>
  <si>
    <t>Rate of woody vegetation loss annualised by land use category and fire (ha/year), for (a) SPOT/ Sentinel and (b) Landsat analyses.</t>
  </si>
  <si>
    <t>Tab 7</t>
  </si>
  <si>
    <t>Annual loss of woody vegetation by land use categories for (a) SPOT/ Sentinel and (b) Landsat analyses.</t>
  </si>
  <si>
    <t>Tab 8</t>
  </si>
  <si>
    <t>Relative proportion of woody vegetation reduction by land use category and fire.</t>
  </si>
  <si>
    <t>Tab 9</t>
  </si>
  <si>
    <t>Rates of woody vegetation change for forestry land use by tenure and management practice (ha/year) for (a) SPOT/ Sentinel and (b) Landsat analyses.</t>
  </si>
  <si>
    <t>Tab 10</t>
  </si>
  <si>
    <t>Compliance and enforcement actions</t>
  </si>
  <si>
    <t>Tab 11</t>
  </si>
  <si>
    <t>History of other clearing as identified by SPOT/ Sentinel imagery (for areas &gt;1 ha).</t>
  </si>
  <si>
    <t>Tab 12</t>
  </si>
  <si>
    <t>Rates of woody vegetation change - NSW Summary (ha/year) for SPOT/ Sentinel analysis.</t>
  </si>
  <si>
    <t>Tab 13</t>
  </si>
  <si>
    <t>Rates of woody vegetation change - by LLS (ha/year) for SPOT/ Sentinel analysis.</t>
  </si>
  <si>
    <t>Tab 14</t>
  </si>
  <si>
    <t>Rates of woody vegetation change - by IBRA (ha/year) for SPOT/ Sentinel analysis.</t>
  </si>
  <si>
    <t>Tab 15</t>
  </si>
  <si>
    <t>Rates of woody vegetation change - by LGA (ha/year) for SPOT/ Sentinel analysis.</t>
  </si>
  <si>
    <t>Tab 16</t>
  </si>
  <si>
    <t>Rates of woody vegetation change - by CMA (ha/year) for SPOT/ Sentinel analysis.</t>
  </si>
  <si>
    <t>Tab 17</t>
  </si>
  <si>
    <t>Rates of woody vegetation change - by Keith Formation (ha/year) for SPOT/ Sentinel analysis</t>
  </si>
  <si>
    <t>Tab 18</t>
  </si>
  <si>
    <t>Rates of woody vegetation change - NSW Summary (ha/year) for Landsat analysis.</t>
  </si>
  <si>
    <t>Tab 19</t>
  </si>
  <si>
    <t>Rates of woody vegetation change - by LLS (ha/year) for Landsat analysis.</t>
  </si>
  <si>
    <t>Tab 20</t>
  </si>
  <si>
    <t>Rates of woody vegetation change - by IBRA (ha/year) for Landsat analysis.</t>
  </si>
  <si>
    <t>Tab 21</t>
  </si>
  <si>
    <t>Rates of woody vegetation change - by LGA (ha/year) for Landsat analysis.</t>
  </si>
  <si>
    <t>Tab 22</t>
  </si>
  <si>
    <t>Rates of woody vegetation change - by CMA (ha/year) for Landsat analysis.</t>
  </si>
  <si>
    <t>Tab 23</t>
  </si>
  <si>
    <t>10 LGAs with the greatest area and most properties with other clearing as identified by SPOT/ Sentinel imagery (for areas &gt;1 ha).</t>
  </si>
  <si>
    <t>Tab 1 - Cumulative area of native vegetation that has been conserved, restored, managed or approved for clearing.</t>
  </si>
  <si>
    <t>Area (ha)</t>
  </si>
  <si>
    <t>CATEGORIES</t>
  </si>
  <si>
    <t>2005-06</t>
  </si>
  <si>
    <t>2006-07</t>
  </si>
  <si>
    <t>2007-08</t>
  </si>
  <si>
    <t>2008-09</t>
  </si>
  <si>
    <t>2009-10</t>
  </si>
  <si>
    <t>2010-11</t>
  </si>
  <si>
    <t>2011-12</t>
  </si>
  <si>
    <t>2012-13</t>
  </si>
  <si>
    <t>2013-14</t>
  </si>
  <si>
    <t>2014-15</t>
  </si>
  <si>
    <t>2015-16</t>
  </si>
  <si>
    <t>2016-17</t>
  </si>
  <si>
    <t>Total 
12 years</t>
  </si>
  <si>
    <t>Av. of previous years</t>
  </si>
  <si>
    <t>Av. of all including latest year</t>
  </si>
  <si>
    <t>Conservation</t>
  </si>
  <si>
    <t>Restoration</t>
  </si>
  <si>
    <t>Management</t>
  </si>
  <si>
    <t>Approved for Clearing</t>
  </si>
  <si>
    <t>Sum Conservation &amp; Restoration</t>
  </si>
  <si>
    <t>Note: For further details, refer to Tab 4</t>
  </si>
  <si>
    <t>Tab 2 - Data category description for native vegetation that has been conserved, restored, managed or approved for clearing.</t>
  </si>
  <si>
    <t>(All data is from OEH sources unless otherwise stated.)</t>
  </si>
  <si>
    <t>New conservation areas</t>
  </si>
  <si>
    <t xml:space="preserve">·       </t>
  </si>
  <si>
    <r>
      <rPr>
        <b/>
        <sz val="10"/>
        <color rgb="FF000000"/>
        <rFont val="Arial"/>
        <family val="2"/>
      </rPr>
      <t>Public reserve system – national park estate.</t>
    </r>
    <r>
      <rPr>
        <sz val="10"/>
        <color rgb="FF000000"/>
        <rFont val="Arial"/>
        <family val="2"/>
      </rPr>
      <t xml:space="preserve"> New national parks, nature reserves and state conservation areas, or additions to national parks, nature reserves and state conservation areas. </t>
    </r>
  </si>
  <si>
    <r>
      <rPr>
        <b/>
        <sz val="10"/>
        <color rgb="FF000000"/>
        <rFont val="Arial"/>
        <family val="2"/>
      </rPr>
      <t>Public reserve system – flora reserves.</t>
    </r>
    <r>
      <rPr>
        <sz val="10"/>
        <color rgb="FF000000"/>
        <rFont val="Arial"/>
        <family val="2"/>
      </rPr>
      <t xml:space="preserve"> Data from Forestry Corporation of NSW.</t>
    </r>
  </si>
  <si>
    <r>
      <rPr>
        <b/>
        <sz val="10"/>
        <color rgb="FF000000"/>
        <rFont val="Arial"/>
        <family val="2"/>
      </rPr>
      <t>Private conservation areas – conservation agreements.</t>
    </r>
    <r>
      <rPr>
        <sz val="10"/>
        <color rgb="FF000000"/>
        <rFont val="Arial"/>
        <family val="2"/>
      </rPr>
      <t xml:space="preserve"> Areas of new conservation agreements established under s.69A-KA of the </t>
    </r>
    <r>
      <rPr>
        <i/>
        <sz val="10"/>
        <color rgb="FF000000"/>
        <rFont val="Arial"/>
        <family val="2"/>
      </rPr>
      <t>National Parks and Wildlife Act 1974</t>
    </r>
    <r>
      <rPr>
        <sz val="10"/>
        <color rgb="FF000000"/>
        <rFont val="Arial"/>
        <family val="2"/>
      </rPr>
      <t>. These are binding on current and successive owners and are held in perpetuity.</t>
    </r>
  </si>
  <si>
    <r>
      <rPr>
        <b/>
        <sz val="10"/>
        <color rgb="FF000000"/>
        <rFont val="Arial"/>
        <family val="2"/>
      </rPr>
      <t>Private conservation areas – NCT covenants.</t>
    </r>
    <r>
      <rPr>
        <sz val="10"/>
        <color rgb="FF000000"/>
        <rFont val="Arial"/>
        <family val="2"/>
      </rPr>
      <t xml:space="preserve"> Nature Conservation Trust (NCT) covenants that protect properties with high conservation values. Properties are either acquired by the NCT then sold with covenants in place, or covenants are negotiated with existing landholders.</t>
    </r>
  </si>
  <si>
    <r>
      <rPr>
        <b/>
        <sz val="10"/>
        <color rgb="FF000000"/>
        <rFont val="Arial"/>
        <family val="2"/>
      </rPr>
      <t>Private conservation areas – wildlife refuges.</t>
    </r>
    <r>
      <rPr>
        <sz val="10"/>
        <color rgb="FF000000"/>
        <rFont val="Arial"/>
        <family val="2"/>
      </rPr>
      <t xml:space="preserve"> Areas of new wildlife refuges under the </t>
    </r>
    <r>
      <rPr>
        <i/>
        <sz val="10"/>
        <color rgb="FF000000"/>
        <rFont val="Arial"/>
        <family val="2"/>
      </rPr>
      <t>National Parks and Wildlife Act 1974</t>
    </r>
    <r>
      <rPr>
        <sz val="10"/>
        <color rgb="FF000000"/>
        <rFont val="Arial"/>
        <family val="2"/>
      </rPr>
      <t>. These areas are managed for conservation of wildlife habitat.</t>
    </r>
  </si>
  <si>
    <r>
      <rPr>
        <b/>
        <sz val="10"/>
        <color rgb="FF000000"/>
        <rFont val="Arial"/>
        <family val="2"/>
      </rPr>
      <t>Private conservation areas – PVPs in perpetuity.</t>
    </r>
    <r>
      <rPr>
        <sz val="10"/>
        <color rgb="FF000000"/>
        <rFont val="Arial"/>
        <family val="2"/>
      </rPr>
      <t xml:space="preserve"> Property Vegetation Plans (PVPs) protecting areas of native vegetation in perpetuity, including most Conservation PVPs and some Incentive PVPs.</t>
    </r>
  </si>
  <si>
    <r>
      <rPr>
        <b/>
        <sz val="10"/>
        <color rgb="FF000000"/>
        <rFont val="Arial"/>
        <family val="2"/>
      </rPr>
      <t xml:space="preserve">Private conservation areas – BioBanking agreements. </t>
    </r>
    <r>
      <rPr>
        <sz val="10"/>
        <color rgb="FF000000"/>
        <rFont val="Arial"/>
        <family val="2"/>
      </rPr>
      <t>The Biodiversity Banking and Offsets Scheme (BioBanking) protects and improves biodiversity and, after landowners have sold their biodiversity credits, provides annual management payments in perpetuity.</t>
    </r>
  </si>
  <si>
    <r>
      <rPr>
        <b/>
        <sz val="10"/>
        <color rgb="FF000000"/>
        <rFont val="Arial"/>
        <family val="2"/>
      </rPr>
      <t>Private conservation areas – s.88 conservation covenants.</t>
    </r>
    <r>
      <rPr>
        <sz val="10"/>
        <color rgb="FF000000"/>
        <rFont val="Arial"/>
        <family val="2"/>
      </rPr>
      <t xml:space="preserve"> Areas of new conservation covenants created during the conversion of </t>
    </r>
    <r>
      <rPr>
        <sz val="10"/>
        <rFont val="Arial"/>
        <family val="2"/>
      </rPr>
      <t xml:space="preserve">leasehold land to freehold land in the Central and Eastern Division and managed by DPI under s.88B of the </t>
    </r>
    <r>
      <rPr>
        <i/>
        <sz val="10"/>
        <rFont val="Arial"/>
        <family val="2"/>
      </rPr>
      <t>Conveyancing Act 1919</t>
    </r>
    <r>
      <rPr>
        <sz val="10"/>
        <rFont val="Arial"/>
        <family val="2"/>
      </rPr>
      <t>.</t>
    </r>
    <r>
      <rPr>
        <b/>
        <sz val="10"/>
        <rFont val="Arial"/>
        <family val="2"/>
      </rPr>
      <t xml:space="preserve"> </t>
    </r>
    <r>
      <rPr>
        <sz val="10"/>
        <rFont val="Arial"/>
        <family val="2"/>
      </rPr>
      <t>This data set is no longer being updated. It is included for historical reference.</t>
    </r>
  </si>
  <si>
    <t>New restoration/revegetation of native vegetation</t>
  </si>
  <si>
    <r>
      <rPr>
        <b/>
        <sz val="10"/>
        <color rgb="FF000000"/>
        <rFont val="Arial"/>
        <family val="2"/>
      </rPr>
      <t>PVPs not in perpetuity.</t>
    </r>
    <r>
      <rPr>
        <sz val="10"/>
        <color rgb="FF000000"/>
        <rFont val="Arial"/>
        <family val="2"/>
      </rPr>
      <t xml:space="preserve"> Area of revegetation or restoration of native vegetation as set out in Incentive PVPs and Conservation PVPs that are not in perpetuity. </t>
    </r>
  </si>
  <si>
    <r>
      <rPr>
        <b/>
        <sz val="10"/>
        <color rgb="FF000000"/>
        <rFont val="Arial"/>
        <family val="2"/>
      </rPr>
      <t>PVP offsets.</t>
    </r>
    <r>
      <rPr>
        <sz val="10"/>
        <color rgb="FF000000"/>
        <rFont val="Arial"/>
        <family val="2"/>
      </rPr>
      <t xml:space="preserve"> Area of offsets negotiated in a PVP. Offsets are actions that a landholder agrees to in order to balance negative impacts of clearing. </t>
    </r>
  </si>
  <si>
    <r>
      <t>Notification set-asides under NV Act 2003.</t>
    </r>
    <r>
      <rPr>
        <sz val="10"/>
        <color rgb="FF000000"/>
        <rFont val="Arial"/>
        <family val="2"/>
      </rPr>
      <t xml:space="preserve"> Area of set-asides included in paddock tree self-assessable codes. Set-asides must be established and managed to balance the clearing of paddock trees when the paddock tree self-assessable code has been applied.</t>
    </r>
  </si>
  <si>
    <r>
      <rPr>
        <b/>
        <sz val="10"/>
        <color rgb="FF000000"/>
        <rFont val="Arial"/>
        <family val="2"/>
      </rPr>
      <t>Native plantations.</t>
    </r>
    <r>
      <rPr>
        <sz val="10"/>
        <color rgb="FF000000"/>
        <rFont val="Arial"/>
        <family val="2"/>
      </rPr>
      <t xml:space="preserve"> Plantable area includes plantations of native species only. Sourced from DPI.</t>
    </r>
  </si>
  <si>
    <r>
      <rPr>
        <b/>
        <sz val="10"/>
        <color rgb="FF000000"/>
        <rFont val="Arial"/>
        <family val="2"/>
      </rPr>
      <t>Revegetation through other incentives (non-PVP).</t>
    </r>
    <r>
      <rPr>
        <sz val="10"/>
        <color rgb="FF000000"/>
        <rFont val="Arial"/>
        <family val="2"/>
      </rPr>
      <t xml:space="preserve"> Revegetation activities conducted by LLSs through funding sources other than PVPs. Sourced from LLSs.</t>
    </r>
  </si>
  <si>
    <r>
      <rPr>
        <b/>
        <sz val="10"/>
        <color rgb="FF000000"/>
        <rFont val="Arial"/>
        <family val="2"/>
      </rPr>
      <t xml:space="preserve">Retained as a condition of approval to clear under P&amp;R Act 1999 and NVC Act 1997. </t>
    </r>
    <r>
      <rPr>
        <sz val="10"/>
        <color rgb="FF000000"/>
        <rFont val="Arial"/>
        <family val="2"/>
      </rPr>
      <t xml:space="preserve">Area of land retained as a condition of clearing consent, includes vegetation clearing approvals and plantation authorisations under the </t>
    </r>
    <r>
      <rPr>
        <i/>
        <sz val="10"/>
        <color rgb="FF000000"/>
        <rFont val="Arial"/>
        <family val="2"/>
      </rPr>
      <t>Plantations and Reafforestation Act 1999</t>
    </r>
    <r>
      <rPr>
        <sz val="10"/>
        <color rgb="FF000000"/>
        <rFont val="Arial"/>
        <family val="2"/>
      </rPr>
      <t xml:space="preserve"> and the </t>
    </r>
    <r>
      <rPr>
        <i/>
        <sz val="10"/>
        <color rgb="FF000000"/>
        <rFont val="Arial"/>
        <family val="2"/>
      </rPr>
      <t>Native Vegetation Conservation Act 1997</t>
    </r>
    <r>
      <rPr>
        <sz val="10"/>
        <color rgb="FF000000"/>
        <rFont val="Arial"/>
        <family val="2"/>
      </rPr>
      <t>. Sourced from OEH and DPI.</t>
    </r>
  </si>
  <si>
    <r>
      <rPr>
        <b/>
        <sz val="10"/>
        <color rgb="FF000000"/>
        <rFont val="Arial"/>
        <family val="2"/>
      </rPr>
      <t>Wildlife refuges – habitat modified and restored.</t>
    </r>
    <r>
      <rPr>
        <sz val="10"/>
        <color rgb="FF000000"/>
        <rFont val="Arial"/>
        <family val="2"/>
      </rPr>
      <t xml:space="preserve"> Areas integrating conservation into other land use activities, which also provides wildlife habitat, eg grazing on native unimproved grasslands/rangelands/woodlands under the </t>
    </r>
    <r>
      <rPr>
        <i/>
        <sz val="10"/>
        <color rgb="FF000000"/>
        <rFont val="Arial"/>
        <family val="2"/>
      </rPr>
      <t>National Parks and Wildlife Act 1974</t>
    </r>
    <r>
      <rPr>
        <sz val="10"/>
        <color rgb="FF000000"/>
        <rFont val="Arial"/>
        <family val="2"/>
      </rPr>
      <t>.</t>
    </r>
  </si>
  <si>
    <t>New management of native vegetation</t>
  </si>
  <si>
    <r>
      <rPr>
        <b/>
        <sz val="10"/>
        <color rgb="FF000000"/>
        <rFont val="Arial"/>
        <family val="2"/>
      </rPr>
      <t>Invasive native scrub PVPs.</t>
    </r>
    <r>
      <rPr>
        <sz val="10"/>
        <color rgb="FF000000"/>
        <rFont val="Arial"/>
        <family val="2"/>
      </rPr>
      <t xml:space="preserve"> Area authorised under a PVP to manage invasive native scrub, the term used to describe native plant species that have spread rapidly within their natural range.</t>
    </r>
  </si>
  <si>
    <r>
      <rPr>
        <b/>
        <sz val="10"/>
        <color rgb="FF000000"/>
        <rFont val="Arial"/>
        <family val="2"/>
      </rPr>
      <t>Invasive native scrub notifications under NV Act 2003.</t>
    </r>
    <r>
      <rPr>
        <sz val="10"/>
        <color rgb="FF000000"/>
        <rFont val="Arial"/>
        <family val="2"/>
      </rPr>
      <t xml:space="preserve"> Area where invasive native scrub self-assessable code notifications have been applied. </t>
    </r>
  </si>
  <si>
    <r>
      <rPr>
        <b/>
        <sz val="10"/>
        <color rgb="FF000000"/>
        <rFont val="Arial"/>
        <family val="2"/>
      </rPr>
      <t>Thinning to benchmark PVPs.</t>
    </r>
    <r>
      <rPr>
        <sz val="10"/>
        <color rgb="FF000000"/>
        <rFont val="Arial"/>
        <family val="2"/>
      </rPr>
      <t xml:space="preserve"> Area of land to be cleared to improve the quality of the vegetation using thinning provisions of the Environmental Outcomes Assessment Methodology.</t>
    </r>
  </si>
  <si>
    <r>
      <rPr>
        <b/>
        <sz val="10"/>
        <color rgb="FF000000"/>
        <rFont val="Arial"/>
        <family val="2"/>
      </rPr>
      <t>Thinning notifications under NV Act 2003.</t>
    </r>
    <r>
      <rPr>
        <sz val="10"/>
        <color rgb="FF000000"/>
        <rFont val="Arial"/>
        <family val="2"/>
      </rPr>
      <t xml:space="preserve"> Area where thinning self-assessable code notifications have been applied. </t>
    </r>
  </si>
  <si>
    <r>
      <rPr>
        <b/>
        <sz val="10"/>
        <color rgb="FF000000"/>
        <rFont val="Arial"/>
        <family val="2"/>
      </rPr>
      <t>Public forest estate.</t>
    </r>
    <r>
      <rPr>
        <sz val="10"/>
        <color rgb="FF000000"/>
        <rFont val="Arial"/>
        <family val="2"/>
      </rPr>
      <t xml:space="preserve"> Area of new state forest, or the reduction of state forest through the conversion to national park estate. Data supplied by Forestry Corporation of NSW.</t>
    </r>
  </si>
  <si>
    <r>
      <rPr>
        <b/>
        <sz val="10"/>
        <color rgb="FF000000"/>
        <rFont val="Arial"/>
        <family val="2"/>
      </rPr>
      <t>Private native forestry on state protected land.</t>
    </r>
    <r>
      <rPr>
        <sz val="10"/>
        <color rgb="FF000000"/>
        <rFont val="Arial"/>
        <family val="2"/>
      </rPr>
      <t xml:space="preserve"> Areas of native forest on state protected land approved for timber harvesting and silviculture that does not significantly degrade native forests.</t>
    </r>
  </si>
  <si>
    <r>
      <rPr>
        <b/>
        <sz val="10"/>
        <color rgb="FF000000"/>
        <rFont val="Arial"/>
        <family val="2"/>
      </rPr>
      <t>Private native forestry PVPs.</t>
    </r>
    <r>
      <rPr>
        <sz val="10"/>
        <color rgb="FF000000"/>
        <rFont val="Arial"/>
        <family val="2"/>
      </rPr>
      <t xml:space="preserve"> Area under a PVP for timber harvesting and often silviculture within a native forest. The PNF Code of Practice commenced operation in August 2007. </t>
    </r>
  </si>
  <si>
    <r>
      <rPr>
        <b/>
        <sz val="10"/>
        <color rgb="FF000000"/>
        <rFont val="Arial"/>
        <family val="2"/>
      </rPr>
      <t>Improved rangeland management.</t>
    </r>
    <r>
      <rPr>
        <sz val="10"/>
        <color rgb="FF000000"/>
        <rFont val="Arial"/>
        <family val="2"/>
      </rPr>
      <t xml:space="preserve"> Improvement of native vegetation through management and incentive projects. Projects include the control of grazing pressure by feral goats and domestic stock through fencing or controlling access to water. Sourced from LLSs.</t>
    </r>
  </si>
  <si>
    <r>
      <rPr>
        <b/>
        <sz val="10"/>
        <color rgb="FF000000"/>
        <rFont val="Arial"/>
        <family val="2"/>
      </rPr>
      <t>Weed removal programs.</t>
    </r>
    <r>
      <rPr>
        <sz val="10"/>
        <color rgb="FF000000"/>
        <rFont val="Arial"/>
        <family val="2"/>
      </rPr>
      <t xml:space="preserve"> Area of land to be cleared of exotic weeds for environmental improvement. Sourced from OEH and LLSs.</t>
    </r>
  </si>
  <si>
    <t>New clearing of native vegetation</t>
  </si>
  <si>
    <r>
      <rPr>
        <b/>
        <sz val="10"/>
        <color rgb="FF000000"/>
        <rFont val="Arial"/>
        <family val="2"/>
      </rPr>
      <t>Clearing PVPs approved where environmental outcomes maintained or improved.</t>
    </r>
    <r>
      <rPr>
        <sz val="10"/>
        <color rgb="FF000000"/>
        <rFont val="Arial"/>
        <family val="2"/>
      </rPr>
      <t xml:space="preserve"> Area of land where clearing approved under a PVP (includes broadscale and paddock tree clearing) will ‘improve or maintain’ environmental outcomes. The impact of clearing is measured against four environmental values: water quality, soils, salinity and biodiversity (including threatened species).</t>
    </r>
  </si>
  <si>
    <r>
      <t xml:space="preserve">Paddock tree notifications under NV Act 2003. </t>
    </r>
    <r>
      <rPr>
        <sz val="10"/>
        <color rgb="FF000000"/>
        <rFont val="Arial"/>
        <family val="2"/>
      </rPr>
      <t>Area of paddock tree self-assessable code notifications. Area is calculated based on the number of paddock trees included in the notifications.</t>
    </r>
  </si>
  <si>
    <r>
      <t xml:space="preserve">BioBanking Statements. Clearing associated with </t>
    </r>
    <r>
      <rPr>
        <sz val="10"/>
        <color rgb="FF000000"/>
        <rFont val="Arial"/>
        <family val="2"/>
      </rPr>
      <t>Biodiversity Banking and Offsets Scheme (BioBanking) Agreements.</t>
    </r>
  </si>
  <si>
    <r>
      <rPr>
        <b/>
        <sz val="10"/>
        <color rgb="FF000000"/>
        <rFont val="Arial"/>
        <family val="2"/>
      </rPr>
      <t>Clearing under NVC Act.</t>
    </r>
    <r>
      <rPr>
        <sz val="10"/>
        <color rgb="FF000000"/>
        <rFont val="Arial"/>
        <family val="2"/>
      </rPr>
      <t xml:space="preserve"> Area approved for clearing under the </t>
    </r>
    <r>
      <rPr>
        <i/>
        <sz val="10"/>
        <color rgb="FF000000"/>
        <rFont val="Arial"/>
        <family val="2"/>
      </rPr>
      <t>Native Vegetation Conservation Act 1997</t>
    </r>
    <r>
      <rPr>
        <sz val="10"/>
        <color rgb="FF000000"/>
        <rFont val="Arial"/>
        <family val="2"/>
      </rPr>
      <t>.</t>
    </r>
  </si>
  <si>
    <r>
      <rPr>
        <b/>
        <sz val="10"/>
        <color rgb="FF000000"/>
        <rFont val="Arial"/>
        <family val="2"/>
      </rPr>
      <t>Clearing under P&amp;R Act.</t>
    </r>
    <r>
      <rPr>
        <sz val="10"/>
        <color rgb="FF000000"/>
        <rFont val="Arial"/>
        <family val="2"/>
      </rPr>
      <t xml:space="preserve"> Area of land approved for clearing under the </t>
    </r>
    <r>
      <rPr>
        <i/>
        <sz val="10"/>
        <color rgb="FF000000"/>
        <rFont val="Arial"/>
        <family val="2"/>
      </rPr>
      <t>Plantations and Reafforestation Act 1999</t>
    </r>
    <r>
      <rPr>
        <sz val="10"/>
        <color rgb="FF000000"/>
        <rFont val="Arial"/>
        <family val="2"/>
      </rPr>
      <t>. Sourced from DPI.</t>
    </r>
  </si>
  <si>
    <t xml:space="preserve">Information was collected on BioBanking on 16 October 2017. PVP data was extracted from the OEH database 29 May 2018. Information was collected from the public reserve system on 21 December 2017 and private conservation areas (conservation agreements and wildlife refuges) on 2 February 2018. LLSs provided data from 19 October 2017 to 19 March 2018. DPI provided information on plantations on 21 December 2017. NCT provided information on 20 February 2018, and Forestry Corporation of NSW provided data on 6 October 2017. PNF PVP data was provided on 10 July 2018. </t>
  </si>
  <si>
    <t>Note: Some definitions in the above table have been modified since the last report. These are highlighted blue.</t>
  </si>
  <si>
    <t>Tab 3 - Area of native vegetation that has been conserved, restored, managed or approved for clearing.</t>
  </si>
  <si>
    <t xml:space="preserve">Note: Property Vegetation Plan (PVP) assessments commenced 1 December 2005. The clearing data for the 2005–06 </t>
  </si>
  <si>
    <t>period represents clearing approvals under the rescinded NVC Act up until December 2005 and clearing approvals under</t>
  </si>
  <si>
    <t>the current NV Act after December 2005.</t>
  </si>
  <si>
    <t>Tab 4 - Area of native vegetation that has been conserved, restored, managed or approved for clearing.</t>
  </si>
  <si>
    <t>New Conservation Areas</t>
  </si>
  <si>
    <t>2005/06</t>
  </si>
  <si>
    <t>2006/07</t>
  </si>
  <si>
    <t>2007/08</t>
  </si>
  <si>
    <t>2008/09</t>
  </si>
  <si>
    <t>2009/10</t>
  </si>
  <si>
    <t>2010/11</t>
  </si>
  <si>
    <t>2011/12</t>
  </si>
  <si>
    <t>2012/13</t>
  </si>
  <si>
    <t>2013/14</t>
  </si>
  <si>
    <t>2014/15</t>
  </si>
  <si>
    <t>2015/16</t>
  </si>
  <si>
    <t>2016/17</t>
  </si>
  <si>
    <t>Public reserve system - national park estate</t>
  </si>
  <si>
    <t>Public reserve system - flora reserves</t>
  </si>
  <si>
    <t>Private conservation areas - conservation agreements</t>
  </si>
  <si>
    <t>Private conservation areas - NCT covenants</t>
  </si>
  <si>
    <t>&lt;10</t>
  </si>
  <si>
    <t>Private conservation areas - wildlife refuges</t>
  </si>
  <si>
    <t>Private conservation areas - PVPs in perpetuity</t>
  </si>
  <si>
    <t>Private conservation areas - BioBanking Agreements</t>
  </si>
  <si>
    <t>-</t>
  </si>
  <si>
    <t>TOTAL (ha)</t>
  </si>
  <si>
    <t>Private conservation areas - s.88 conservation covenants</t>
  </si>
  <si>
    <t>not available</t>
  </si>
  <si>
    <t xml:space="preserve">New Restoration/Revegetation of Native Vegetation </t>
  </si>
  <si>
    <t>PVPs not in perpetuity</t>
  </si>
  <si>
    <t>PVP Offsets</t>
  </si>
  <si>
    <t>Notification set-asides under NV Act 2003</t>
  </si>
  <si>
    <t>Native Plantations</t>
  </si>
  <si>
    <t>Revegetation through other Incentives (non-PVP)</t>
  </si>
  <si>
    <t>Retained as a condition of approval to clear under P&amp;R Act 1999 &amp; NVC Act 1997</t>
  </si>
  <si>
    <t>Wildlife refuges - habitat modified and restored</t>
  </si>
  <si>
    <t>Sum of New Conservation &amp; Restoration/Revegetation Areas</t>
  </si>
  <si>
    <t>New Management of Native Vegetation</t>
  </si>
  <si>
    <t>Invasive native scrub PVPs</t>
  </si>
  <si>
    <t>Invasive native scrub notifications under NV Act 2003</t>
  </si>
  <si>
    <t>Thinning to benchmark PVPs</t>
  </si>
  <si>
    <t>Thinning notifications under NV Act 2003</t>
  </si>
  <si>
    <t>Public forest estate</t>
  </si>
  <si>
    <t>Private native forestry on state protected land</t>
  </si>
  <si>
    <t>Not applicable</t>
  </si>
  <si>
    <t>Private native forestry PVPs</t>
  </si>
  <si>
    <t>Improved Rangeland Management</t>
  </si>
  <si>
    <t>Weed removal programs</t>
  </si>
  <si>
    <t xml:space="preserve">New Clearing of Native Vegetation </t>
  </si>
  <si>
    <t>Clearing PVPs approved where environmental outcomes maintained or improved</t>
  </si>
  <si>
    <t>Paddock tree notifications under NV Act 2003</t>
  </si>
  <si>
    <t>BioBanking Statements</t>
  </si>
  <si>
    <t>Clearing under NVC Act 1997</t>
  </si>
  <si>
    <t>Clearing under P&amp;R Act 1999</t>
  </si>
  <si>
    <t>Clearing under local government RAMAs</t>
  </si>
  <si>
    <t>Clearing for increased infrastructure RAMA buffers</t>
  </si>
  <si>
    <t>Note: Due to a PVP data cleanse, some of the historic PVP figures have changed. These are highlighted blue. PVPs that have been varied to end have been removed from the data. Expired PVPs have not been removed from the data. 'NCT revolving fund properties held for sale' areas have been removed from the above table as there was potential for these areas to be double counted once they were sold. The 2005–06 data for the category ‘Revegetation through other incentives (non-PVP)’ only includes January–June 2006 data. The 2005–06 to 2009–10 wildlife refuge data is derived from other data, as actual figures are unavailable.  The figures have been rounded up or down to the nearest 10 hectares. PVP = property vegetation plan; RAMAs = routine agricultural management activities. The section 88 conservation covenant dataset is no longer being updated. It is included for historical reference.</t>
  </si>
  <si>
    <t>Tab 5 - Private native forestry (PNF) activity.</t>
  </si>
  <si>
    <t>1. Area of private native forestry (PNF) PVPs approved between August 2007 and June 2017</t>
  </si>
  <si>
    <t>Forest type</t>
  </si>
  <si>
    <t>Area of PNF PVP (ha)</t>
  </si>
  <si>
    <t>Total</t>
  </si>
  <si>
    <t>Northern NSW</t>
  </si>
  <si>
    <t>Southern NSW</t>
  </si>
  <si>
    <t>River Red Gum</t>
  </si>
  <si>
    <t>Cypress and Western Hardwood</t>
  </si>
  <si>
    <t xml:space="preserve">Totals </t>
  </si>
  <si>
    <t>2. Private native forestry (PNF) PVP compliance and enforcement actions between August 2007 and June 2017</t>
  </si>
  <si>
    <t>Compliance and Enforcement Actions</t>
  </si>
  <si>
    <t>Advisory and warning letters</t>
  </si>
  <si>
    <t>Not available</t>
  </si>
  <si>
    <t xml:space="preserve">Official cautions </t>
  </si>
  <si>
    <t>Penalty Notices and site inspections</t>
  </si>
  <si>
    <t>3. Private native forestry (PNF) information packs issued to landholders</t>
  </si>
  <si>
    <t>PNF Packs Issued</t>
  </si>
  <si>
    <t>PNF PVP Packs issued</t>
  </si>
  <si>
    <t>PNF PVPs issued</t>
  </si>
  <si>
    <t>Tab 6 - Rate of woody vegetation loss annualised by land use category and fire (ha/year), for (a) SPOT and Sentinel 2, and (b) Landsat analyses.</t>
  </si>
  <si>
    <t>Percentages</t>
  </si>
  <si>
    <t>(a) SPOT and Sentinel 2</t>
  </si>
  <si>
    <t>1988–89</t>
  </si>
  <si>
    <t>1989-90</t>
  </si>
  <si>
    <t>1990–91</t>
  </si>
  <si>
    <t>1991-92</t>
  </si>
  <si>
    <t>1992–93</t>
  </si>
  <si>
    <t>1993-94</t>
  </si>
  <si>
    <t>1994–95</t>
  </si>
  <si>
    <t>1995-96</t>
  </si>
  <si>
    <t>1996–97</t>
  </si>
  <si>
    <t>1997-98</t>
  </si>
  <si>
    <t>1998–99</t>
  </si>
  <si>
    <t>1999-00</t>
  </si>
  <si>
    <t>2000–01</t>
  </si>
  <si>
    <t>2001-02</t>
  </si>
  <si>
    <t>2002–03</t>
  </si>
  <si>
    <t>2003-04</t>
  </si>
  <si>
    <t>2004–05</t>
  </si>
  <si>
    <t>2006–07</t>
  </si>
  <si>
    <t>2007–08</t>
  </si>
  <si>
    <t>2008–09</t>
  </si>
  <si>
    <t>2009–10</t>
  </si>
  <si>
    <t>2010–11</t>
  </si>
  <si>
    <t>2011–12</t>
  </si>
  <si>
    <t>2012–13</t>
  </si>
  <si>
    <t>2015-16
S2</t>
  </si>
  <si>
    <t>2016-17
S2</t>
  </si>
  <si>
    <t>Crop, pasture, thinning</t>
  </si>
  <si>
    <t>Forestry</t>
  </si>
  <si>
    <t>Infrastructure</t>
  </si>
  <si>
    <t>Fire</t>
  </si>
  <si>
    <t>Total without Fire</t>
  </si>
  <si>
    <t>(b) Landsat</t>
  </si>
  <si>
    <t>N/A</t>
  </si>
  <si>
    <t>Note: The Landsat data between 1998 and 2006 was sourced over a two year period and then annualised as an average across the period. This explains why the data from, for example 1988-89 and 1989-90, are identical. SPOT  data is displayed between 2009-10 and 2014-15. Sentinel 2 data is displayed for 2015-16 and 2016-17. Data is rounded to the nearest 100 hectares.</t>
  </si>
  <si>
    <t>Tab 7 - Annual loss of woody vegetation by land use categories for (a) SPOT and Sentinel 2, and (b) Landsat analyses.</t>
  </si>
  <si>
    <r>
      <rPr>
        <b/>
        <sz val="10"/>
        <rFont val="Arial"/>
        <family val="2"/>
      </rPr>
      <t>Note:</t>
    </r>
    <r>
      <rPr>
        <sz val="10"/>
        <rFont val="Arial"/>
        <family val="2"/>
      </rPr>
      <t xml:space="preserve"> The information shown above reflects the predominant woody vegetation loss as a result of human activity. Changes due to fire have not been included in the graph as the fire-affected vegetation usually regrows quickly and the very large size of the fire scars can dominate the graph to a degree that makes it difficult to display the rates in a meaningful way. SPOT data is displayed between 2009-10 and 2014-15. Sentinel 2 data is displayed for 2015-16 and 2016-17.</t>
    </r>
  </si>
  <si>
    <t>Tab 8 - Relative proportion of woody vegetation reduction by land use category and fire.</t>
  </si>
  <si>
    <t>(a) 2015-16</t>
  </si>
  <si>
    <t>(b) 2016-17</t>
  </si>
  <si>
    <t>Tab 9 - Rates of woody vegetation change for forestry land use by tenure and management practice (ha/year) for (a) SPOT and Sentinel 2, and (b) Landsat analyses.</t>
  </si>
  <si>
    <t>State Forest</t>
  </si>
  <si>
    <t>Native</t>
  </si>
  <si>
    <t>Plantation pine</t>
  </si>
  <si>
    <t>Plantation hardwood</t>
  </si>
  <si>
    <t>Freehold and Leasehold</t>
  </si>
  <si>
    <t>Total native Forestry</t>
  </si>
  <si>
    <t>Total plantation Forestry</t>
  </si>
  <si>
    <t>Total Forestry</t>
  </si>
  <si>
    <t>Note: The figures shown in Table 6 are annualised rates to enable relative "annual" comparisons to be made between all periods. SPOT 5 data is displayed between 2009-10 and 2014-15. Sentinel 2 data is displayed for 2015-16 and 2016-17. The figures have been rounded up or down to the nearest 10 hectares.</t>
  </si>
  <si>
    <t>Tab 10 - Compliance and enforcement actions.</t>
  </si>
  <si>
    <t>Action</t>
  </si>
  <si>
    <t>Stop work orders</t>
  </si>
  <si>
    <t>Remedial directions</t>
  </si>
  <si>
    <t>Prosecutions – commenced</t>
  </si>
  <si>
    <t>Prosecutions – convictions</t>
  </si>
  <si>
    <t>Penalty notices</t>
  </si>
  <si>
    <t>Tab 11 - History of other clearing as identified by SPOT and Sentinel 2 imagery (for areas &gt;1 ha).</t>
  </si>
  <si>
    <t>Area (ha/yr)</t>
  </si>
  <si>
    <t>Area of clearing per property (ha)</t>
  </si>
  <si>
    <t>1 - 2</t>
  </si>
  <si>
    <t>&gt;2 - 5</t>
  </si>
  <si>
    <t>&gt;5 - 10</t>
  </si>
  <si>
    <t>&gt;10 - 20</t>
  </si>
  <si>
    <t>&gt;20 - 50</t>
  </si>
  <si>
    <t>&gt;50 - 100</t>
  </si>
  <si>
    <t>&gt;100 - 200</t>
  </si>
  <si>
    <t>&gt;200 - 500</t>
  </si>
  <si>
    <t>&gt;500 - 1,000</t>
  </si>
  <si>
    <t>Number</t>
  </si>
  <si>
    <t xml:space="preserve">Other clearing refers to areas of clearing detected through OEH's satellite monitoring program that have not been associated with an approval or exemption. It includes areas of woody vegetation cleared for an agricultural purpose for which OEH does not yet know the background or specific details of the clearing. This can include clearing for routine agricultural management activities, clearing of regrowth, clearing under various legislative exclusions and also illegal clearing. SPOT 5 data is displayed between 2010-11 and 2014-15. Sentinel 2 data is displayed for 2015-16 and 2016-17. </t>
  </si>
  <si>
    <t>Tab 12 - Rates of woody vegetation change - NSW Summary (ha/year) for SPOT and Sentinel 2 analysis.</t>
  </si>
  <si>
    <t>NSW</t>
  </si>
  <si>
    <t>TOTAL</t>
  </si>
  <si>
    <t>LLS Summary</t>
  </si>
  <si>
    <t>IBRA Summary</t>
  </si>
  <si>
    <t>LGA Summary</t>
  </si>
  <si>
    <t>CMA Summary</t>
  </si>
  <si>
    <t>Keith Formations Summary</t>
  </si>
  <si>
    <t xml:space="preserve">Note: The boundary extents are not exactly the same, especially along the coast. This explains the slight differences in total areas between the different analysis methods. SPOT 5 data is displayed between 2009-10 and 2014-15. Sentinel 2 data is displayed for 2015-16 and 2016-17. </t>
  </si>
  <si>
    <t>Tab 13 - Rates of woody vegetation change - by LLS (ha/year) for SPOT and Sentinel 2 analysis.</t>
  </si>
  <si>
    <t>LLS</t>
  </si>
  <si>
    <t>Landuse Type</t>
  </si>
  <si>
    <t>Central Tablelands</t>
  </si>
  <si>
    <t>Central West</t>
  </si>
  <si>
    <t>Greater Sydney</t>
  </si>
  <si>
    <t>Hunter</t>
  </si>
  <si>
    <t>Murray</t>
  </si>
  <si>
    <t>North Coast</t>
  </si>
  <si>
    <t>North West</t>
  </si>
  <si>
    <t>Northern Tablelands</t>
  </si>
  <si>
    <t>Riverina</t>
  </si>
  <si>
    <t>South East</t>
  </si>
  <si>
    <t>Western</t>
  </si>
  <si>
    <t xml:space="preserve">Note: SPOT 5 data is displayed between 2009-10 and 2014-15. Sentinel 2 data is displayed for 2015-16 and 2016-17. </t>
  </si>
  <si>
    <t>Tab 14 - Rates of woody vegetation change - by IBRA (ha/year) for SPOT and Sentinel 2 analysis.</t>
  </si>
  <si>
    <t>IBRA Region</t>
  </si>
  <si>
    <t>Australian Alps</t>
  </si>
  <si>
    <t>Brigalow Belt South</t>
  </si>
  <si>
    <t>Broken Hill Complex</t>
  </si>
  <si>
    <t>Channel Country</t>
  </si>
  <si>
    <t>Cobar Peneplain</t>
  </si>
  <si>
    <t>Darling Riverine Plain</t>
  </si>
  <si>
    <t>Mulga Lands</t>
  </si>
  <si>
    <t>Murray Darling Depression</t>
  </si>
  <si>
    <t>Nandewar</t>
  </si>
  <si>
    <t>New England Tablelands</t>
  </si>
  <si>
    <t>NSW North Coast</t>
  </si>
  <si>
    <t>NSW South Western Slopes</t>
  </si>
  <si>
    <t>Simpson_Strzelecki_Dunefields</t>
  </si>
  <si>
    <t>South East Corner</t>
  </si>
  <si>
    <t>South Eastern Highlands</t>
  </si>
  <si>
    <t>South Eastern Queensland</t>
  </si>
  <si>
    <t>Sydney Basin</t>
  </si>
  <si>
    <t>Tab 15 - Rates of woody vegetation change - by LGA (ha/year) for SPOT and Sentinel 2 analysis.</t>
  </si>
  <si>
    <t>LGA</t>
  </si>
  <si>
    <t>Albury</t>
  </si>
  <si>
    <t>Armidale Dumaresq</t>
  </si>
  <si>
    <t>Ashfield</t>
  </si>
  <si>
    <t>Auburn</t>
  </si>
  <si>
    <t>Ballina</t>
  </si>
  <si>
    <t>Balranald</t>
  </si>
  <si>
    <t>Bankstown</t>
  </si>
  <si>
    <t>Bathurst Regional</t>
  </si>
  <si>
    <t>Baulkham Hills</t>
  </si>
  <si>
    <t>Bega Valley</t>
  </si>
  <si>
    <t>Bellingen</t>
  </si>
  <si>
    <t>Berrigan</t>
  </si>
  <si>
    <t>Blacktown</t>
  </si>
  <si>
    <t>Bland</t>
  </si>
  <si>
    <t>Blayney</t>
  </si>
  <si>
    <t>Blue Mountains</t>
  </si>
  <si>
    <t>Bogan</t>
  </si>
  <si>
    <t>Bombala</t>
  </si>
  <si>
    <t>Boorowa</t>
  </si>
  <si>
    <t>Botany Bay</t>
  </si>
  <si>
    <t>Bourke</t>
  </si>
  <si>
    <t>Brewarrina</t>
  </si>
  <si>
    <t>Broken Hill</t>
  </si>
  <si>
    <t>Burwood</t>
  </si>
  <si>
    <t>Byron</t>
  </si>
  <si>
    <t>Cabonne</t>
  </si>
  <si>
    <t>Camden</t>
  </si>
  <si>
    <t>Campbelltown</t>
  </si>
  <si>
    <t>Canada Bay</t>
  </si>
  <si>
    <t>Canterbury</t>
  </si>
  <si>
    <t>Carrathool</t>
  </si>
  <si>
    <t>Central Darling</t>
  </si>
  <si>
    <t>Cessnock</t>
  </si>
  <si>
    <t>Clarence Valley</t>
  </si>
  <si>
    <t>Cobar</t>
  </si>
  <si>
    <t>Coffs Harbour</t>
  </si>
  <si>
    <t>Conargo</t>
  </si>
  <si>
    <t>Coolamon</t>
  </si>
  <si>
    <t>Cooma Monaro</t>
  </si>
  <si>
    <t>Coonamble</t>
  </si>
  <si>
    <t>Cootamundra</t>
  </si>
  <si>
    <t>Corowa Shire</t>
  </si>
  <si>
    <t>Cowra</t>
  </si>
  <si>
    <t>Deniliquin</t>
  </si>
  <si>
    <t>Dubbo</t>
  </si>
  <si>
    <t>Dungog</t>
  </si>
  <si>
    <t>Eurobodalla</t>
  </si>
  <si>
    <t>Fairfield</t>
  </si>
  <si>
    <t>Forbes</t>
  </si>
  <si>
    <t>Gilgandra</t>
  </si>
  <si>
    <t>Glen Innes Severn</t>
  </si>
  <si>
    <t>Gloucester</t>
  </si>
  <si>
    <t>Gosford</t>
  </si>
  <si>
    <t>Goulburn Mulwaree</t>
  </si>
  <si>
    <t>Great Lakes</t>
  </si>
  <si>
    <t>Greater Hume Shire</t>
  </si>
  <si>
    <t>Greater Taree</t>
  </si>
  <si>
    <t>Griffith</t>
  </si>
  <si>
    <t>Gundagai</t>
  </si>
  <si>
    <t>Gunnedah</t>
  </si>
  <si>
    <t>Guyra</t>
  </si>
  <si>
    <t>Gwydir</t>
  </si>
  <si>
    <t>Harden</t>
  </si>
  <si>
    <t>Hawkesbury</t>
  </si>
  <si>
    <t>Hay</t>
  </si>
  <si>
    <t>Holroyd</t>
  </si>
  <si>
    <t>Hornsby</t>
  </si>
  <si>
    <t>Hunters Hill</t>
  </si>
  <si>
    <t>Hurstville</t>
  </si>
  <si>
    <t>Inverell</t>
  </si>
  <si>
    <t>Jerilderie</t>
  </si>
  <si>
    <t>Junee</t>
  </si>
  <si>
    <t>Kempsey</t>
  </si>
  <si>
    <t>Kiama</t>
  </si>
  <si>
    <t>Kogarah</t>
  </si>
  <si>
    <t>Ku ring gai</t>
  </si>
  <si>
    <t>Kyogle</t>
  </si>
  <si>
    <t>Lachlan</t>
  </si>
  <si>
    <t>Lake Macquarie</t>
  </si>
  <si>
    <t>Lane Cove</t>
  </si>
  <si>
    <t>Leeton</t>
  </si>
  <si>
    <t>Leichhardt</t>
  </si>
  <si>
    <t>Lismore</t>
  </si>
  <si>
    <t>Lithgow</t>
  </si>
  <si>
    <t>Liverpool</t>
  </si>
  <si>
    <t>Liverpool Plains</t>
  </si>
  <si>
    <t>Lockhart</t>
  </si>
  <si>
    <t>Maitland</t>
  </si>
  <si>
    <t>Manly</t>
  </si>
  <si>
    <t>Marrickville</t>
  </si>
  <si>
    <t>Mid Western Regional</t>
  </si>
  <si>
    <t>Moree Plains</t>
  </si>
  <si>
    <t>Mosman</t>
  </si>
  <si>
    <t>Murrumbidgee</t>
  </si>
  <si>
    <t>Muswellbrook</t>
  </si>
  <si>
    <t>Nambucca</t>
  </si>
  <si>
    <t>Narrabri</t>
  </si>
  <si>
    <t>Narrandera</t>
  </si>
  <si>
    <t>Narromine</t>
  </si>
  <si>
    <t>Newcastle</t>
  </si>
  <si>
    <t>North Sydney</t>
  </si>
  <si>
    <t>Oberon</t>
  </si>
  <si>
    <t>Orange</t>
  </si>
  <si>
    <t>Palerang</t>
  </si>
  <si>
    <t>Parkes</t>
  </si>
  <si>
    <t>Parramatta</t>
  </si>
  <si>
    <t>Penrith</t>
  </si>
  <si>
    <t>Pittwater</t>
  </si>
  <si>
    <t>Port Macquarie Hastings</t>
  </si>
  <si>
    <t>Port Stephens</t>
  </si>
  <si>
    <t>Queanbeyan</t>
  </si>
  <si>
    <t>Randwick</t>
  </si>
  <si>
    <t>Richmond Valley</t>
  </si>
  <si>
    <t>Rockdale</t>
  </si>
  <si>
    <t>Ryde</t>
  </si>
  <si>
    <t>Shellharbour</t>
  </si>
  <si>
    <t>Shoalhaven</t>
  </si>
  <si>
    <t>Singleton</t>
  </si>
  <si>
    <t>Snowy River</t>
  </si>
  <si>
    <t>Strathfield</t>
  </si>
  <si>
    <t>Sutherland Shire</t>
  </si>
  <si>
    <t>Sydney</t>
  </si>
  <si>
    <t>Tamworth Regional</t>
  </si>
  <si>
    <t>Temora</t>
  </si>
  <si>
    <t>Tenterfield</t>
  </si>
  <si>
    <t>Tumbarumba</t>
  </si>
  <si>
    <t>Tumut Shire</t>
  </si>
  <si>
    <t>Tweed</t>
  </si>
  <si>
    <t>Unincorporated</t>
  </si>
  <si>
    <t>Upper Hunter Shire</t>
  </si>
  <si>
    <t>Upper Lachlan Shire</t>
  </si>
  <si>
    <t>Uralla</t>
  </si>
  <si>
    <t>Urana</t>
  </si>
  <si>
    <t>Wagga Wagga</t>
  </si>
  <si>
    <t>Wakool</t>
  </si>
  <si>
    <t>Walcha</t>
  </si>
  <si>
    <t>Walgett</t>
  </si>
  <si>
    <t>Warren</t>
  </si>
  <si>
    <t>Warringah</t>
  </si>
  <si>
    <t>Warrumbungle Shire</t>
  </si>
  <si>
    <t>Waverley</t>
  </si>
  <si>
    <t>Weddin</t>
  </si>
  <si>
    <t>Wellington</t>
  </si>
  <si>
    <t>Wentworth</t>
  </si>
  <si>
    <t>Willoughby</t>
  </si>
  <si>
    <t>Wingecarribee</t>
  </si>
  <si>
    <t>Wollondilly</t>
  </si>
  <si>
    <t>Wollongong</t>
  </si>
  <si>
    <t>Woollahra</t>
  </si>
  <si>
    <t>Wyong</t>
  </si>
  <si>
    <t>Yass Valley</t>
  </si>
  <si>
    <t>Young</t>
  </si>
  <si>
    <t>Tab 16 - Rates of woody vegetation change - by CMA (ha/year) for SPOT and Sentinel 2 analysis.</t>
  </si>
  <si>
    <t>CMA</t>
  </si>
  <si>
    <t>Border Rivers Gwydir</t>
  </si>
  <si>
    <t>Hawkesbury Nepean</t>
  </si>
  <si>
    <t>Hunter Central Rivers</t>
  </si>
  <si>
    <t>Lower Murray Darling</t>
  </si>
  <si>
    <t>Namoi</t>
  </si>
  <si>
    <t>Northern Rivers</t>
  </si>
  <si>
    <t>Southern Rivers</t>
  </si>
  <si>
    <t>Sydney Metro</t>
  </si>
  <si>
    <t>Tab 17 - Rates of woody vegetation change - by Keith Formation (ha/year) for SPOT and Sentinel 2 analysis.</t>
  </si>
  <si>
    <t>Keith Formations</t>
  </si>
  <si>
    <t>Alpine Complex</t>
  </si>
  <si>
    <t>Arid Shrublands Acacia</t>
  </si>
  <si>
    <t>Arid Shrublands Chenopod</t>
  </si>
  <si>
    <t>Cleared</t>
  </si>
  <si>
    <t>Dry Sclerophyll Forests Shrub</t>
  </si>
  <si>
    <t>Dry Sclerophyll Forests Shrubgrass</t>
  </si>
  <si>
    <t>Forested Wetlands</t>
  </si>
  <si>
    <t>Freshwater Wetlands</t>
  </si>
  <si>
    <t>Grasslands</t>
  </si>
  <si>
    <t>Grassy Woodlands</t>
  </si>
  <si>
    <t>Heathlands</t>
  </si>
  <si>
    <t>Rainforests</t>
  </si>
  <si>
    <t>Saline Wetlands</t>
  </si>
  <si>
    <t>Semi Arid Woodlands Grassy</t>
  </si>
  <si>
    <t>Semi Arid Woodlands Shrubby</t>
  </si>
  <si>
    <t>Wet Sclerophyll Forests Grassy</t>
  </si>
  <si>
    <t>Wet Sclerophyll Forests Shrubby</t>
  </si>
  <si>
    <t>Tab 18 - Rates of woody vegetation change - NSW Summary (ha/year) for Landsat analysis.</t>
  </si>
  <si>
    <t>Av. of all years</t>
  </si>
  <si>
    <t>Average of all years</t>
  </si>
  <si>
    <t>Note: The Landsat data between 1998 and 2006 was sourced over a two year period and then annualised as an average across the period. This explains why the data from, for example 1988-89 and 1989-90, are identical. The boundary extents are not exactly the same, especially along the coast. This explains the slight differences in total areas between the different analysis methods. Landsat imagery after 2011 is not included in this report.</t>
  </si>
  <si>
    <t>Tab 19 - Rates of woody vegetation change - by LLS (ha/year) for Landsat analysis.</t>
  </si>
  <si>
    <t xml:space="preserve">Note: The Landsat data between 1998 and 2006 was sourced over a two year period and then annualised as an average across the period. This explains why the data from, for example 1988-89 and 1989-90, are identical. </t>
  </si>
  <si>
    <t>Tab 20 - Rates of woody vegetation change - by IBRA (ha/year) for Landsat analysis.</t>
  </si>
  <si>
    <t>Tab 21 - Rates of woody vegetation change - by LGA (ha/year) for Landsat analysis.</t>
  </si>
  <si>
    <t>Tab 22 - Rates of woody vegetation change - by CMA (ha/year) for Landsat analysis.</t>
  </si>
  <si>
    <t> 0</t>
  </si>
  <si>
    <t>Tab 23 - 10 LGAs with the greatest area and most properties with other clearing as identified by SPOT and Sentinel 2 imagery (for areas &gt;1 ha).</t>
  </si>
  <si>
    <t>10 LGAs with the greatest area of other clearing</t>
  </si>
  <si>
    <t>2015-16 S2</t>
  </si>
  <si>
    <t>2016-17 S2</t>
  </si>
  <si>
    <t>WALGETT</t>
  </si>
  <si>
    <t>BOGAN</t>
  </si>
  <si>
    <t>MOREE PLAINS</t>
  </si>
  <si>
    <t>GWYDIR</t>
  </si>
  <si>
    <t>TENTERFIELD</t>
  </si>
  <si>
    <t>COBAR</t>
  </si>
  <si>
    <t>WENTWORTH</t>
  </si>
  <si>
    <t>NARRABRI</t>
  </si>
  <si>
    <t>CARRATHOOL</t>
  </si>
  <si>
    <t>LACHLAN</t>
  </si>
  <si>
    <t>WARRUMBUNGLE</t>
  </si>
  <si>
    <t>BALRANALD</t>
  </si>
  <si>
    <t>CLARENCE VALLEY</t>
  </si>
  <si>
    <t>GILGANDRA</t>
  </si>
  <si>
    <t>WARREN</t>
  </si>
  <si>
    <t>KEMPSEY</t>
  </si>
  <si>
    <t>MID-COAST</t>
  </si>
  <si>
    <t>ARMIDALE REGIONAL</t>
  </si>
  <si>
    <t>INVERELL</t>
  </si>
  <si>
    <t>COONAMBLE</t>
  </si>
  <si>
    <t>GLEN INNES SEVERN SHIRE</t>
  </si>
  <si>
    <t>10 LGAs containing the most properties with other clearing</t>
  </si>
  <si>
    <t>No. properties</t>
  </si>
  <si>
    <t>GREATER TAREE</t>
  </si>
  <si>
    <t>TWEED</t>
  </si>
  <si>
    <t>WALCHA</t>
  </si>
  <si>
    <t>TAMWORTH REGIONAL</t>
  </si>
  <si>
    <t>Other clearing refers to areas of clearing detected through OEH's satellite monitoring program that have not been associated with an approval or exemption. It includes areas of woody vegetation cleared for an agricultural purpose for which OEH does not yet know the background or specific details of the clearing. This can include clearing for routine agricultural management activities, clearing of regrowth, clearing under various legislative exclusions and also illegal clearing. SPOT data is displayed between 2009-10 and 2014-15. Sentinel 2 data is displayed for 2015-16 and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</si>
</sst>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35" x14ac:knownFonts="1">
    <font>
      <sz val="10"/>
      <name val="Arial"/>
    </font>
    <font>
      <sz val="11"/>
      <color theme="1"/>
      <name val="Calibri"/>
      <family val="2"/>
      <scheme val="minor"/>
    </font>
    <font>
      <sz val="10"/>
      <name val="Arial"/>
      <family val="2"/>
    </font>
    <font>
      <b/>
      <sz val="10"/>
      <name val="Arial"/>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i/>
      <sz val="10"/>
      <color rgb="FF000000"/>
      <name val="Arial"/>
      <family val="2"/>
    </font>
    <font>
      <i/>
      <sz val="10"/>
      <color rgb="FF000000"/>
      <name val="Arial"/>
      <family val="2"/>
    </font>
    <font>
      <i/>
      <sz val="10"/>
      <name val="Arial"/>
      <family val="2"/>
    </font>
    <font>
      <b/>
      <sz val="16"/>
      <name val="Arial"/>
      <family val="2"/>
    </font>
    <font>
      <u/>
      <sz val="10"/>
      <color theme="10"/>
      <name val="Arial"/>
      <family val="2"/>
    </font>
    <font>
      <b/>
      <sz val="12"/>
      <color theme="1"/>
      <name val="Arial"/>
      <family val="2"/>
    </font>
    <font>
      <sz val="7"/>
      <color theme="1"/>
      <name val="Arial"/>
      <family val="2"/>
    </font>
    <font>
      <sz val="11"/>
      <color theme="1"/>
      <name val="Arial"/>
      <family val="2"/>
    </font>
    <font>
      <sz val="10"/>
      <color rgb="FFFF0000"/>
      <name val="Arial"/>
      <family val="2"/>
    </font>
    <font>
      <b/>
      <sz val="10"/>
      <name val="Arial"/>
      <family val="2"/>
      <charset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1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indexed="64"/>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indexed="64"/>
      </right>
      <top style="medium">
        <color indexed="64"/>
      </top>
      <bottom style="medium">
        <color auto="1"/>
      </bottom>
      <diagonal/>
    </border>
    <border>
      <left style="thin">
        <color auto="1"/>
      </left>
      <right style="medium">
        <color indexed="64"/>
      </right>
      <top/>
      <bottom style="thin">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indexed="64"/>
      </top>
      <bottom/>
      <diagonal/>
    </border>
    <border>
      <left style="thin">
        <color auto="1"/>
      </left>
      <right style="medium">
        <color indexed="64"/>
      </right>
      <top style="thin">
        <color indexed="64"/>
      </top>
      <bottom/>
      <diagonal/>
    </border>
    <border>
      <left/>
      <right style="thin">
        <color indexed="64"/>
      </right>
      <top style="thin">
        <color indexed="64"/>
      </top>
      <bottom/>
      <diagonal/>
    </border>
    <border>
      <left style="medium">
        <color auto="1"/>
      </left>
      <right style="thin">
        <color auto="1"/>
      </right>
      <top/>
      <bottom/>
      <diagonal/>
    </border>
    <border>
      <left style="thin">
        <color auto="1"/>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auto="1"/>
      </top>
      <bottom/>
      <diagonal/>
    </border>
    <border>
      <left style="thin">
        <color indexed="64"/>
      </left>
      <right style="medium">
        <color indexed="64"/>
      </right>
      <top/>
      <bottom style="medium">
        <color indexed="64"/>
      </bottom>
      <diagonal/>
    </border>
    <border>
      <left style="medium">
        <color indexed="64"/>
      </left>
      <right style="medium">
        <color theme="1"/>
      </right>
      <top style="medium">
        <color theme="1"/>
      </top>
      <bottom style="medium">
        <color theme="1"/>
      </bottom>
      <diagonal/>
    </border>
    <border>
      <left style="medium">
        <color indexed="64"/>
      </left>
      <right style="medium">
        <color theme="1"/>
      </right>
      <top/>
      <bottom style="thin">
        <color theme="1"/>
      </bottom>
      <diagonal/>
    </border>
    <border>
      <left style="medium">
        <color indexed="64"/>
      </left>
      <right style="medium">
        <color theme="1"/>
      </right>
      <top style="thin">
        <color theme="1"/>
      </top>
      <bottom style="thin">
        <color theme="1"/>
      </bottom>
      <diagonal/>
    </border>
    <border>
      <left style="medium">
        <color indexed="64"/>
      </left>
      <right style="medium">
        <color theme="1"/>
      </right>
      <top style="thin">
        <color theme="1"/>
      </top>
      <bottom style="medium">
        <color theme="1"/>
      </bottom>
      <diagonal/>
    </border>
    <border>
      <left style="medium">
        <color indexed="64"/>
      </left>
      <right style="medium">
        <color theme="1"/>
      </right>
      <top/>
      <bottom style="medium">
        <color theme="1"/>
      </bottom>
      <diagonal/>
    </border>
    <border>
      <left style="medium">
        <color indexed="64"/>
      </left>
      <right style="thin">
        <color theme="0"/>
      </right>
      <top/>
      <bottom/>
      <diagonal/>
    </border>
    <border>
      <left style="medium">
        <color indexed="64"/>
      </left>
      <right style="medium">
        <color theme="1"/>
      </right>
      <top/>
      <bottom style="medium">
        <color indexed="64"/>
      </bottom>
      <diagonal/>
    </border>
    <border>
      <left/>
      <right style="thin">
        <color theme="1"/>
      </right>
      <top/>
      <bottom style="medium">
        <color indexed="64"/>
      </bottom>
      <diagonal/>
    </border>
    <border>
      <left style="thin">
        <color auto="1"/>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theme="1"/>
      </left>
      <right style="medium">
        <color auto="1"/>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theme="1"/>
      </left>
      <right style="medium">
        <color indexed="64"/>
      </right>
      <top/>
      <bottom style="thin">
        <color theme="1"/>
      </bottom>
      <diagonal/>
    </border>
    <border>
      <left style="thin">
        <color theme="1"/>
      </left>
      <right style="medium">
        <color indexed="64"/>
      </right>
      <top style="medium">
        <color theme="1"/>
      </top>
      <bottom style="medium">
        <color theme="1"/>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auto="1"/>
      </right>
      <top style="medium">
        <color auto="1"/>
      </top>
      <bottom style="thin">
        <color auto="1"/>
      </bottom>
      <diagonal/>
    </border>
    <border>
      <left/>
      <right/>
      <top style="medium">
        <color theme="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indexed="64"/>
      </left>
      <right/>
      <top style="medium">
        <color auto="1"/>
      </top>
      <bottom/>
      <diagonal/>
    </border>
  </borders>
  <cellStyleXfs count="46">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0" borderId="0"/>
    <xf numFmtId="0" fontId="1" fillId="8" borderId="8" applyNumberFormat="0" applyFont="0" applyAlignment="0" applyProtection="0"/>
    <xf numFmtId="0" fontId="2" fillId="0" borderId="0"/>
    <xf numFmtId="0" fontId="29" fillId="0" borderId="0" applyNumberFormat="0" applyFill="0" applyBorder="0" applyAlignment="0" applyProtection="0"/>
  </cellStyleXfs>
  <cellXfs count="566">
    <xf numFmtId="0" fontId="0" fillId="0" borderId="0" xfId="0"/>
    <xf numFmtId="0" fontId="2" fillId="0" borderId="0" xfId="0" applyFont="1" applyFill="1"/>
    <xf numFmtId="0" fontId="3" fillId="0" borderId="0" xfId="0" applyFont="1" applyFill="1" applyBorder="1"/>
    <xf numFmtId="0" fontId="2" fillId="0" borderId="0" xfId="0" applyFont="1" applyFill="1" applyBorder="1"/>
    <xf numFmtId="0" fontId="2" fillId="0" borderId="0" xfId="0" applyFont="1"/>
    <xf numFmtId="3" fontId="2" fillId="0" borderId="0" xfId="0" applyNumberFormat="1" applyFont="1"/>
    <xf numFmtId="3" fontId="2" fillId="0" borderId="0" xfId="0" applyNumberFormat="1" applyFont="1" applyFill="1"/>
    <xf numFmtId="0" fontId="23" fillId="0" borderId="0" xfId="0" applyFont="1"/>
    <xf numFmtId="0" fontId="2" fillId="0" borderId="0" xfId="0" applyFont="1" applyAlignment="1">
      <alignment horizontal="left"/>
    </xf>
    <xf numFmtId="0" fontId="28" fillId="0" borderId="0" xfId="0" applyFont="1"/>
    <xf numFmtId="3" fontId="2" fillId="0" borderId="14" xfId="44" applyNumberFormat="1" applyFont="1" applyFill="1" applyBorder="1" applyAlignment="1"/>
    <xf numFmtId="3" fontId="2" fillId="0" borderId="17" xfId="44" applyNumberFormat="1" applyFont="1" applyBorder="1" applyAlignment="1"/>
    <xf numFmtId="0" fontId="0" fillId="0" borderId="0" xfId="0"/>
    <xf numFmtId="0" fontId="3" fillId="0" borderId="0" xfId="0" applyFont="1"/>
    <xf numFmtId="3" fontId="2" fillId="0" borderId="14" xfId="44" applyNumberFormat="1" applyFont="1" applyFill="1" applyBorder="1" applyAlignment="1" applyProtection="1"/>
    <xf numFmtId="3" fontId="2" fillId="0" borderId="14" xfId="44" applyNumberFormat="1" applyFont="1" applyBorder="1" applyAlignment="1"/>
    <xf numFmtId="0" fontId="2" fillId="0" borderId="0" xfId="0" applyFont="1" applyBorder="1" applyAlignment="1">
      <alignment horizontal="left"/>
    </xf>
    <xf numFmtId="0" fontId="2" fillId="0" borderId="0" xfId="0" applyFont="1" applyBorder="1" applyAlignment="1">
      <alignment horizontal="left" wrapText="1"/>
    </xf>
    <xf numFmtId="0" fontId="29" fillId="0" borderId="14" xfId="45" applyBorder="1" applyAlignment="1">
      <alignment vertical="center" wrapText="1"/>
    </xf>
    <xf numFmtId="0" fontId="3" fillId="0" borderId="0" xfId="0" applyFont="1" applyAlignment="1">
      <alignment vertical="center"/>
    </xf>
    <xf numFmtId="0" fontId="3" fillId="0" borderId="14" xfId="0" applyFont="1" applyBorder="1" applyAlignment="1">
      <alignment vertical="center"/>
    </xf>
    <xf numFmtId="0" fontId="2" fillId="0" borderId="14" xfId="0" applyFont="1" applyBorder="1" applyAlignment="1">
      <alignment vertical="center"/>
    </xf>
    <xf numFmtId="0" fontId="0" fillId="0" borderId="14" xfId="0" applyBorder="1" applyAlignment="1">
      <alignment vertical="center"/>
    </xf>
    <xf numFmtId="0" fontId="29" fillId="0" borderId="14" xfId="45" applyFill="1" applyBorder="1" applyAlignment="1">
      <alignment vertical="center" wrapText="1"/>
    </xf>
    <xf numFmtId="0" fontId="29" fillId="0" borderId="14" xfId="45" applyBorder="1" applyAlignment="1">
      <alignment horizontal="left" vertical="center" wrapText="1"/>
    </xf>
    <xf numFmtId="0" fontId="21" fillId="0" borderId="0" xfId="0" applyFont="1" applyFill="1" applyBorder="1" applyAlignment="1">
      <alignment horizontal="justify" vertical="center"/>
    </xf>
    <xf numFmtId="0" fontId="24" fillId="0" borderId="0" xfId="0" applyFont="1" applyFill="1" applyBorder="1"/>
    <xf numFmtId="0" fontId="23" fillId="0" borderId="0" xfId="0" applyFont="1" applyFill="1" applyBorder="1"/>
    <xf numFmtId="3" fontId="23" fillId="0" borderId="0" xfId="0" applyNumberFormat="1" applyFont="1" applyFill="1" applyBorder="1"/>
    <xf numFmtId="3" fontId="23" fillId="0" borderId="18" xfId="1" applyNumberFormat="1" applyFont="1" applyFill="1" applyBorder="1" applyAlignment="1">
      <alignment horizontal="right" wrapText="1"/>
    </xf>
    <xf numFmtId="3" fontId="23" fillId="0" borderId="18" xfId="1" applyNumberFormat="1" applyFont="1" applyFill="1" applyBorder="1" applyAlignment="1">
      <alignment horizontal="right" vertical="center"/>
    </xf>
    <xf numFmtId="3" fontId="23" fillId="0" borderId="18" xfId="0" applyNumberFormat="1" applyFont="1" applyFill="1" applyBorder="1" applyAlignment="1">
      <alignment horizontal="right" vertical="center"/>
    </xf>
    <xf numFmtId="3" fontId="23" fillId="0" borderId="18" xfId="1" applyNumberFormat="1" applyFont="1" applyFill="1" applyBorder="1" applyAlignment="1">
      <alignment horizontal="right" vertical="center" wrapText="1"/>
    </xf>
    <xf numFmtId="3" fontId="23" fillId="0" borderId="19" xfId="1" applyNumberFormat="1" applyFont="1" applyFill="1" applyBorder="1" applyAlignment="1">
      <alignment horizontal="right" vertical="center" wrapText="1"/>
    </xf>
    <xf numFmtId="3" fontId="23" fillId="0" borderId="19" xfId="1" applyNumberFormat="1" applyFont="1" applyFill="1" applyBorder="1" applyAlignment="1">
      <alignment horizontal="right" vertical="center"/>
    </xf>
    <xf numFmtId="3" fontId="23" fillId="0" borderId="20" xfId="1" applyNumberFormat="1" applyFont="1" applyFill="1" applyBorder="1" applyAlignment="1">
      <alignment horizontal="right" wrapText="1"/>
    </xf>
    <xf numFmtId="3" fontId="23" fillId="0" borderId="20" xfId="1" applyNumberFormat="1" applyFont="1" applyFill="1" applyBorder="1" applyAlignment="1">
      <alignment horizontal="right" vertical="center" wrapText="1"/>
    </xf>
    <xf numFmtId="3" fontId="23" fillId="0" borderId="21" xfId="1" applyNumberFormat="1" applyFont="1" applyFill="1" applyBorder="1" applyAlignment="1">
      <alignment horizontal="right" vertical="center" wrapText="1"/>
    </xf>
    <xf numFmtId="3" fontId="23" fillId="0" borderId="20" xfId="0" applyNumberFormat="1" applyFont="1" applyFill="1" applyBorder="1" applyAlignment="1">
      <alignment horizontal="right" vertical="center"/>
    </xf>
    <xf numFmtId="3" fontId="23" fillId="0" borderId="22" xfId="1" applyNumberFormat="1" applyFont="1" applyFill="1" applyBorder="1" applyAlignment="1">
      <alignment horizontal="right" vertical="center" wrapText="1"/>
    </xf>
    <xf numFmtId="3" fontId="23" fillId="0" borderId="23" xfId="0" applyNumberFormat="1" applyFont="1" applyFill="1" applyBorder="1" applyAlignment="1">
      <alignment horizontal="right" vertical="center"/>
    </xf>
    <xf numFmtId="3" fontId="23" fillId="0" borderId="23" xfId="1" applyNumberFormat="1" applyFont="1" applyFill="1" applyBorder="1" applyAlignment="1">
      <alignment horizontal="right" vertical="center"/>
    </xf>
    <xf numFmtId="3" fontId="23" fillId="0" borderId="23" xfId="1" applyNumberFormat="1" applyFont="1" applyFill="1" applyBorder="1" applyAlignment="1">
      <alignment horizontal="right" vertical="center" wrapText="1"/>
    </xf>
    <xf numFmtId="3" fontId="23" fillId="0" borderId="22" xfId="1" applyNumberFormat="1" applyFont="1" applyFill="1" applyBorder="1" applyAlignment="1">
      <alignment horizontal="right" wrapText="1"/>
    </xf>
    <xf numFmtId="3" fontId="23" fillId="0" borderId="23" xfId="1" applyNumberFormat="1" applyFont="1" applyFill="1" applyBorder="1" applyAlignment="1">
      <alignment horizontal="right" wrapText="1"/>
    </xf>
    <xf numFmtId="3" fontId="23" fillId="0" borderId="26" xfId="1" applyNumberFormat="1" applyFont="1" applyFill="1" applyBorder="1" applyAlignment="1">
      <alignment horizontal="right" vertical="center" wrapText="1"/>
    </xf>
    <xf numFmtId="3" fontId="23" fillId="0" borderId="27" xfId="1" applyNumberFormat="1" applyFont="1" applyFill="1" applyBorder="1" applyAlignment="1">
      <alignment horizontal="right" vertical="center" wrapText="1"/>
    </xf>
    <xf numFmtId="3" fontId="23" fillId="0" borderId="27" xfId="1" applyNumberFormat="1" applyFont="1" applyFill="1" applyBorder="1" applyAlignment="1">
      <alignment horizontal="right" vertical="center"/>
    </xf>
    <xf numFmtId="3" fontId="24" fillId="0" borderId="26" xfId="1" applyNumberFormat="1" applyFont="1" applyFill="1" applyBorder="1" applyAlignment="1">
      <alignment horizontal="right" vertical="center" wrapText="1"/>
    </xf>
    <xf numFmtId="3" fontId="24" fillId="0" borderId="24" xfId="1" applyNumberFormat="1" applyFont="1" applyFill="1" applyBorder="1" applyAlignment="1">
      <alignment horizontal="right" vertical="center" wrapText="1"/>
    </xf>
    <xf numFmtId="3" fontId="24" fillId="0" borderId="25" xfId="1" applyNumberFormat="1" applyFont="1" applyFill="1" applyBorder="1" applyAlignment="1">
      <alignment horizontal="right" vertical="center" wrapText="1"/>
    </xf>
    <xf numFmtId="0" fontId="21" fillId="0" borderId="0" xfId="0" applyFont="1" applyFill="1" applyAlignment="1">
      <alignment vertical="center"/>
    </xf>
    <xf numFmtId="0" fontId="2" fillId="0" borderId="0" xfId="0" applyFont="1" applyFill="1" applyAlignment="1">
      <alignment wrapText="1"/>
    </xf>
    <xf numFmtId="0" fontId="24" fillId="0" borderId="0" xfId="0" applyFont="1" applyBorder="1" applyAlignment="1">
      <alignment horizontal="left"/>
    </xf>
    <xf numFmtId="0" fontId="24" fillId="0" borderId="0" xfId="0" applyFont="1" applyFill="1" applyBorder="1" applyAlignment="1">
      <alignment vertical="center" wrapText="1"/>
    </xf>
    <xf numFmtId="0" fontId="23" fillId="0" borderId="0" xfId="0" applyFont="1" applyFill="1" applyBorder="1" applyAlignment="1">
      <alignment vertical="center" wrapText="1"/>
    </xf>
    <xf numFmtId="3" fontId="23" fillId="0" borderId="0" xfId="0" applyNumberFormat="1" applyFont="1" applyFill="1" applyBorder="1" applyAlignment="1">
      <alignment horizontal="center" vertical="center" wrapText="1"/>
    </xf>
    <xf numFmtId="0" fontId="24" fillId="0" borderId="0" xfId="0" applyFont="1" applyFill="1" applyBorder="1" applyAlignment="1">
      <alignment vertical="center"/>
    </xf>
    <xf numFmtId="3" fontId="24" fillId="0" borderId="0" xfId="0" applyNumberFormat="1" applyFont="1" applyFill="1" applyBorder="1" applyAlignment="1">
      <alignment horizontal="center" vertical="center" wrapText="1"/>
    </xf>
    <xf numFmtId="3" fontId="23" fillId="0" borderId="34" xfId="0" applyNumberFormat="1" applyFont="1" applyFill="1" applyBorder="1" applyAlignment="1">
      <alignment horizontal="right" vertical="center"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3" fillId="0" borderId="42" xfId="0" applyFont="1" applyFill="1" applyBorder="1" applyAlignment="1">
      <alignment vertical="center" wrapText="1"/>
    </xf>
    <xf numFmtId="3" fontId="23" fillId="0" borderId="41" xfId="0" applyNumberFormat="1" applyFont="1" applyFill="1" applyBorder="1" applyAlignment="1">
      <alignment horizontal="right" vertical="center" wrapText="1"/>
    </xf>
    <xf numFmtId="0" fontId="23" fillId="0" borderId="41" xfId="0" applyFont="1" applyFill="1" applyBorder="1" applyAlignment="1">
      <alignment horizontal="right" vertical="center" wrapText="1"/>
    </xf>
    <xf numFmtId="0" fontId="23" fillId="0" borderId="43" xfId="0" applyFont="1" applyFill="1" applyBorder="1" applyAlignment="1">
      <alignment vertical="center" wrapText="1"/>
    </xf>
    <xf numFmtId="0" fontId="24" fillId="0" borderId="46" xfId="0" applyFont="1" applyFill="1" applyBorder="1" applyAlignment="1">
      <alignment horizontal="center" vertical="center" wrapText="1"/>
    </xf>
    <xf numFmtId="3" fontId="23" fillId="0" borderId="12" xfId="0" applyNumberFormat="1" applyFont="1" applyFill="1" applyBorder="1" applyAlignment="1">
      <alignment horizontal="right" vertical="center" wrapText="1"/>
    </xf>
    <xf numFmtId="0" fontId="23" fillId="0" borderId="13" xfId="0" applyFont="1" applyFill="1" applyBorder="1" applyAlignment="1">
      <alignment horizontal="right" vertical="center" wrapText="1"/>
    </xf>
    <xf numFmtId="3" fontId="23" fillId="0" borderId="13" xfId="0" applyNumberFormat="1" applyFont="1" applyFill="1" applyBorder="1" applyAlignment="1">
      <alignment horizontal="right" vertical="center" wrapText="1"/>
    </xf>
    <xf numFmtId="3" fontId="23" fillId="0" borderId="47" xfId="0" applyNumberFormat="1" applyFont="1" applyFill="1" applyBorder="1" applyAlignment="1">
      <alignment horizontal="right" vertical="center" wrapText="1"/>
    </xf>
    <xf numFmtId="0" fontId="24" fillId="0" borderId="44" xfId="0" applyFont="1" applyFill="1" applyBorder="1" applyAlignment="1">
      <alignment horizontal="center" vertical="center" wrapText="1"/>
    </xf>
    <xf numFmtId="0" fontId="24" fillId="0" borderId="49" xfId="0" applyFont="1" applyFill="1" applyBorder="1" applyAlignment="1">
      <alignment horizontal="center" vertical="center" wrapText="1"/>
    </xf>
    <xf numFmtId="3" fontId="23" fillId="0" borderId="50" xfId="0" applyNumberFormat="1" applyFont="1" applyFill="1" applyBorder="1" applyAlignment="1">
      <alignment horizontal="right" vertical="center" wrapText="1"/>
    </xf>
    <xf numFmtId="3" fontId="23" fillId="0" borderId="17" xfId="0" applyNumberFormat="1" applyFont="1" applyFill="1" applyBorder="1" applyAlignment="1">
      <alignment horizontal="right" vertical="center" wrapText="1"/>
    </xf>
    <xf numFmtId="3" fontId="23" fillId="0" borderId="51" xfId="0" applyNumberFormat="1" applyFont="1" applyFill="1" applyBorder="1" applyAlignment="1">
      <alignment horizontal="right" vertical="center" wrapText="1"/>
    </xf>
    <xf numFmtId="3" fontId="23" fillId="0" borderId="14" xfId="0" applyNumberFormat="1" applyFont="1" applyFill="1" applyBorder="1" applyAlignment="1">
      <alignment horizontal="right" vertical="center" wrapText="1"/>
    </xf>
    <xf numFmtId="0" fontId="23" fillId="0" borderId="14" xfId="0" applyFont="1" applyFill="1" applyBorder="1" applyAlignment="1">
      <alignment horizontal="right" vertical="center" wrapText="1"/>
    </xf>
    <xf numFmtId="3" fontId="23" fillId="0" borderId="52" xfId="0" applyNumberFormat="1" applyFont="1" applyFill="1" applyBorder="1" applyAlignment="1">
      <alignment horizontal="right" vertical="center" wrapText="1"/>
    </xf>
    <xf numFmtId="3" fontId="23" fillId="0" borderId="53" xfId="0" applyNumberFormat="1" applyFont="1" applyFill="1" applyBorder="1" applyAlignment="1">
      <alignment horizontal="right" vertical="center" wrapText="1"/>
    </xf>
    <xf numFmtId="3" fontId="24" fillId="0" borderId="54" xfId="0" applyNumberFormat="1" applyFont="1" applyFill="1" applyBorder="1" applyAlignment="1">
      <alignment horizontal="right" vertical="center" wrapText="1"/>
    </xf>
    <xf numFmtId="3" fontId="24" fillId="0" borderId="55" xfId="0" applyNumberFormat="1" applyFont="1" applyFill="1" applyBorder="1" applyAlignment="1">
      <alignment horizontal="right" vertical="center" wrapText="1"/>
    </xf>
    <xf numFmtId="3" fontId="23" fillId="0" borderId="54" xfId="0" applyNumberFormat="1" applyFont="1" applyFill="1" applyBorder="1" applyAlignment="1">
      <alignment horizontal="right" vertical="center" wrapText="1"/>
    </xf>
    <xf numFmtId="3" fontId="23" fillId="0" borderId="55" xfId="0" applyNumberFormat="1" applyFont="1" applyFill="1" applyBorder="1" applyAlignment="1">
      <alignment horizontal="right" vertical="center" wrapText="1"/>
    </xf>
    <xf numFmtId="0" fontId="23" fillId="0" borderId="0" xfId="0" applyFont="1" applyFill="1"/>
    <xf numFmtId="0" fontId="31" fillId="0" borderId="17" xfId="0" applyFont="1" applyFill="1" applyBorder="1" applyAlignment="1">
      <alignment horizontal="right" vertical="center" wrapText="1"/>
    </xf>
    <xf numFmtId="0" fontId="24" fillId="0" borderId="56" xfId="0" applyFont="1" applyFill="1" applyBorder="1" applyAlignment="1">
      <alignment horizontal="center" vertical="center" wrapText="1"/>
    </xf>
    <xf numFmtId="3" fontId="23" fillId="0" borderId="57" xfId="0" applyNumberFormat="1" applyFont="1" applyFill="1" applyBorder="1" applyAlignment="1">
      <alignment horizontal="right" vertical="center" wrapText="1"/>
    </xf>
    <xf numFmtId="3" fontId="23" fillId="0" borderId="58" xfId="0" applyNumberFormat="1" applyFont="1" applyFill="1" applyBorder="1" applyAlignment="1">
      <alignment horizontal="right" vertical="center" wrapText="1"/>
    </xf>
    <xf numFmtId="0" fontId="23" fillId="0" borderId="53" xfId="0" applyFont="1" applyFill="1" applyBorder="1" applyAlignment="1">
      <alignment horizontal="right" vertical="center" wrapText="1"/>
    </xf>
    <xf numFmtId="0" fontId="31" fillId="0" borderId="12" xfId="0" applyFont="1" applyFill="1" applyBorder="1" applyAlignment="1">
      <alignment horizontal="right" vertical="center" wrapText="1"/>
    </xf>
    <xf numFmtId="0" fontId="23" fillId="0" borderId="47" xfId="0" applyFont="1" applyFill="1" applyBorder="1" applyAlignment="1">
      <alignment horizontal="right" vertical="center" wrapText="1"/>
    </xf>
    <xf numFmtId="0" fontId="24" fillId="0" borderId="28" xfId="0" applyFont="1" applyFill="1" applyBorder="1" applyAlignment="1">
      <alignment horizontal="left" vertical="center" wrapText="1"/>
    </xf>
    <xf numFmtId="0" fontId="23" fillId="0" borderId="14" xfId="0" applyFont="1" applyFill="1" applyBorder="1" applyAlignment="1">
      <alignment horizontal="center" vertical="center" wrapText="1"/>
    </xf>
    <xf numFmtId="0" fontId="23" fillId="0" borderId="58" xfId="0" applyFont="1" applyFill="1" applyBorder="1" applyAlignment="1">
      <alignment horizontal="right" vertical="center" wrapText="1"/>
    </xf>
    <xf numFmtId="0" fontId="23" fillId="0" borderId="17"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57" xfId="0" applyFont="1" applyFill="1" applyBorder="1" applyAlignment="1">
      <alignment vertical="center" wrapText="1"/>
    </xf>
    <xf numFmtId="0" fontId="23" fillId="0" borderId="58" xfId="0" applyFont="1" applyFill="1" applyBorder="1" applyAlignment="1">
      <alignment vertical="center" wrapText="1"/>
    </xf>
    <xf numFmtId="3" fontId="23" fillId="0" borderId="49" xfId="0" applyNumberFormat="1" applyFont="1" applyFill="1" applyBorder="1" applyAlignment="1">
      <alignment horizontal="right" vertical="center" wrapText="1"/>
    </xf>
    <xf numFmtId="3" fontId="23" fillId="0" borderId="56" xfId="0" applyNumberFormat="1" applyFont="1" applyFill="1" applyBorder="1" applyAlignment="1">
      <alignment horizontal="right" vertical="center" wrapText="1"/>
    </xf>
    <xf numFmtId="3" fontId="24" fillId="0" borderId="49" xfId="0" applyNumberFormat="1" applyFont="1" applyFill="1" applyBorder="1" applyAlignment="1">
      <alignment horizontal="right" vertical="center" wrapText="1"/>
    </xf>
    <xf numFmtId="3" fontId="24" fillId="0" borderId="56" xfId="0" applyNumberFormat="1" applyFont="1" applyFill="1" applyBorder="1" applyAlignment="1">
      <alignment horizontal="right" vertical="center" wrapText="1"/>
    </xf>
    <xf numFmtId="0" fontId="24" fillId="0" borderId="39" xfId="0" applyFont="1" applyFill="1" applyBorder="1" applyAlignment="1">
      <alignment horizontal="right" vertical="center" wrapText="1"/>
    </xf>
    <xf numFmtId="0" fontId="23" fillId="0" borderId="11" xfId="0" applyFont="1" applyFill="1" applyBorder="1" applyAlignment="1">
      <alignment horizontal="center" vertical="center" wrapText="1"/>
    </xf>
    <xf numFmtId="0" fontId="23" fillId="0" borderId="16" xfId="0" applyFont="1" applyFill="1" applyBorder="1" applyAlignment="1">
      <alignment horizontal="center" vertical="center" wrapText="1"/>
    </xf>
    <xf numFmtId="3" fontId="23" fillId="0" borderId="16" xfId="0" applyNumberFormat="1" applyFont="1" applyFill="1" applyBorder="1" applyAlignment="1">
      <alignment horizontal="right" vertical="center" wrapText="1"/>
    </xf>
    <xf numFmtId="3" fontId="23" fillId="0" borderId="66" xfId="0" applyNumberFormat="1" applyFont="1" applyFill="1" applyBorder="1" applyAlignment="1">
      <alignment horizontal="right" vertical="center" wrapText="1"/>
    </xf>
    <xf numFmtId="0" fontId="23" fillId="0" borderId="46" xfId="0" applyFont="1" applyFill="1" applyBorder="1" applyAlignment="1">
      <alignment horizontal="center" vertical="center" wrapText="1"/>
    </xf>
    <xf numFmtId="0" fontId="23" fillId="0" borderId="49" xfId="0" applyFont="1" applyFill="1" applyBorder="1" applyAlignment="1">
      <alignment horizontal="center" vertical="center" wrapText="1"/>
    </xf>
    <xf numFmtId="3" fontId="24" fillId="0" borderId="46" xfId="0" applyNumberFormat="1" applyFont="1" applyFill="1" applyBorder="1" applyAlignment="1">
      <alignment horizontal="right" vertical="center" wrapText="1"/>
    </xf>
    <xf numFmtId="3" fontId="24" fillId="0" borderId="16" xfId="0" applyNumberFormat="1" applyFont="1" applyFill="1" applyBorder="1" applyAlignment="1">
      <alignment horizontal="right" vertical="center" wrapText="1"/>
    </xf>
    <xf numFmtId="3" fontId="24" fillId="0" borderId="11" xfId="0" applyNumberFormat="1" applyFont="1" applyFill="1" applyBorder="1" applyAlignment="1">
      <alignment horizontal="right" vertical="center" wrapText="1"/>
    </xf>
    <xf numFmtId="0" fontId="24" fillId="0" borderId="0" xfId="0" applyFont="1" applyBorder="1" applyAlignment="1">
      <alignment horizontal="left" wrapText="1"/>
    </xf>
    <xf numFmtId="3" fontId="23" fillId="0" borderId="14" xfId="44" applyNumberFormat="1" applyFont="1" applyFill="1" applyBorder="1"/>
    <xf numFmtId="0" fontId="23" fillId="0" borderId="0" xfId="44" applyFont="1"/>
    <xf numFmtId="1" fontId="24" fillId="0" borderId="0" xfId="44" applyNumberFormat="1" applyFont="1" applyFill="1" applyBorder="1"/>
    <xf numFmtId="0" fontId="24" fillId="0" borderId="0" xfId="44" applyFont="1" applyBorder="1"/>
    <xf numFmtId="2" fontId="24" fillId="0" borderId="0" xfId="44" applyNumberFormat="1" applyFont="1" applyBorder="1"/>
    <xf numFmtId="3" fontId="23" fillId="0" borderId="58" xfId="44" applyNumberFormat="1" applyFont="1" applyFill="1" applyBorder="1"/>
    <xf numFmtId="3" fontId="23" fillId="0" borderId="13" xfId="44" applyNumberFormat="1" applyFont="1" applyBorder="1"/>
    <xf numFmtId="3" fontId="23" fillId="0" borderId="64" xfId="44" applyNumberFormat="1" applyFont="1" applyBorder="1"/>
    <xf numFmtId="3" fontId="23" fillId="0" borderId="15" xfId="44" applyNumberFormat="1" applyFont="1" applyFill="1" applyBorder="1"/>
    <xf numFmtId="3" fontId="23" fillId="0" borderId="63" xfId="44" applyNumberFormat="1" applyFont="1" applyFill="1" applyBorder="1"/>
    <xf numFmtId="0" fontId="24" fillId="0" borderId="28" xfId="44" applyFont="1" applyBorder="1" applyAlignment="1">
      <alignment horizontal="right"/>
    </xf>
    <xf numFmtId="3" fontId="24" fillId="0" borderId="46" xfId="44" applyNumberFormat="1" applyFont="1" applyBorder="1"/>
    <xf numFmtId="3" fontId="24" fillId="0" borderId="49" xfId="44" applyNumberFormat="1" applyFont="1" applyBorder="1"/>
    <xf numFmtId="3" fontId="24" fillId="0" borderId="56" xfId="44" applyNumberFormat="1" applyFont="1" applyBorder="1"/>
    <xf numFmtId="3" fontId="23" fillId="0" borderId="12" xfId="44" applyNumberFormat="1" applyFont="1" applyBorder="1"/>
    <xf numFmtId="3" fontId="23" fillId="0" borderId="17" xfId="44" applyNumberFormat="1" applyFont="1" applyFill="1" applyBorder="1"/>
    <xf numFmtId="3" fontId="23" fillId="0" borderId="57" xfId="44" applyNumberFormat="1" applyFont="1" applyFill="1" applyBorder="1"/>
    <xf numFmtId="2" fontId="24" fillId="0" borderId="46" xfId="44" applyNumberFormat="1" applyFont="1" applyBorder="1" applyAlignment="1">
      <alignment horizontal="center"/>
    </xf>
    <xf numFmtId="2" fontId="24" fillId="0" borderId="49" xfId="44" applyNumberFormat="1" applyFont="1" applyBorder="1" applyAlignment="1">
      <alignment horizontal="center"/>
    </xf>
    <xf numFmtId="2" fontId="24" fillId="0" borderId="56" xfId="44" applyNumberFormat="1" applyFont="1" applyBorder="1" applyAlignment="1">
      <alignment horizontal="center"/>
    </xf>
    <xf numFmtId="0" fontId="23" fillId="0" borderId="40" xfId="44" applyFont="1" applyBorder="1"/>
    <xf numFmtId="0" fontId="23" fillId="0" borderId="42" xfId="44" applyFont="1" applyBorder="1"/>
    <xf numFmtId="0" fontId="23" fillId="0" borderId="69" xfId="44" applyFont="1" applyBorder="1"/>
    <xf numFmtId="0" fontId="24" fillId="0" borderId="28" xfId="44" applyFont="1" applyBorder="1" applyAlignment="1">
      <alignment horizontal="left"/>
    </xf>
    <xf numFmtId="3" fontId="2" fillId="0" borderId="58" xfId="44" applyNumberFormat="1" applyFont="1" applyBorder="1" applyAlignment="1"/>
    <xf numFmtId="3" fontId="2" fillId="0" borderId="53" xfId="44" applyNumberFormat="1" applyFont="1" applyBorder="1" applyAlignment="1"/>
    <xf numFmtId="3" fontId="2" fillId="0" borderId="59" xfId="44" applyNumberFormat="1" applyFont="1" applyBorder="1" applyAlignment="1"/>
    <xf numFmtId="3" fontId="2" fillId="0" borderId="57" xfId="44" applyNumberFormat="1" applyFont="1" applyBorder="1" applyAlignment="1"/>
    <xf numFmtId="3" fontId="2" fillId="0" borderId="12" xfId="44" applyNumberFormat="1" applyFont="1" applyBorder="1" applyAlignment="1">
      <alignment horizontal="right" wrapText="1"/>
    </xf>
    <xf numFmtId="3" fontId="2" fillId="0" borderId="13" xfId="44" applyNumberFormat="1" applyFont="1" applyBorder="1" applyAlignment="1">
      <alignment horizontal="right" wrapText="1"/>
    </xf>
    <xf numFmtId="3" fontId="2" fillId="0" borderId="47" xfId="44" applyNumberFormat="1" applyFont="1" applyBorder="1" applyAlignment="1">
      <alignment horizontal="right" wrapText="1"/>
    </xf>
    <xf numFmtId="0" fontId="2" fillId="0" borderId="40" xfId="44" applyFont="1" applyBorder="1" applyAlignment="1">
      <alignment wrapText="1"/>
    </xf>
    <xf numFmtId="0" fontId="2" fillId="0" borderId="42" xfId="44" applyFont="1" applyBorder="1" applyAlignment="1">
      <alignment wrapText="1"/>
    </xf>
    <xf numFmtId="0" fontId="2" fillId="0" borderId="43" xfId="44" applyFont="1" applyBorder="1" applyAlignment="1">
      <alignment wrapText="1"/>
    </xf>
    <xf numFmtId="0" fontId="3" fillId="0" borderId="28" xfId="44" applyFont="1" applyBorder="1" applyAlignment="1">
      <alignment horizontal="left" wrapText="1"/>
    </xf>
    <xf numFmtId="3" fontId="2" fillId="0" borderId="60" xfId="44" applyNumberFormat="1" applyFont="1" applyBorder="1" applyAlignment="1"/>
    <xf numFmtId="3" fontId="2" fillId="0" borderId="61" xfId="44" applyNumberFormat="1" applyFont="1" applyBorder="1" applyAlignment="1"/>
    <xf numFmtId="0" fontId="2" fillId="0" borderId="33" xfId="44" applyFont="1" applyBorder="1" applyAlignment="1">
      <alignment wrapText="1"/>
    </xf>
    <xf numFmtId="3" fontId="3" fillId="0" borderId="55" xfId="44" applyNumberFormat="1" applyFont="1" applyBorder="1" applyAlignment="1">
      <alignment horizontal="right" wrapText="1"/>
    </xf>
    <xf numFmtId="3" fontId="2" fillId="0" borderId="67" xfId="44" applyNumberFormat="1" applyFont="1" applyBorder="1" applyAlignment="1">
      <alignment horizontal="right" wrapText="1"/>
    </xf>
    <xf numFmtId="0" fontId="2" fillId="0" borderId="68" xfId="44" applyFont="1" applyBorder="1" applyAlignment="1">
      <alignment wrapText="1"/>
    </xf>
    <xf numFmtId="3" fontId="3" fillId="0" borderId="55" xfId="0" applyNumberFormat="1" applyFont="1" applyBorder="1"/>
    <xf numFmtId="3" fontId="3" fillId="0" borderId="48" xfId="0" applyNumberFormat="1" applyFont="1" applyBorder="1"/>
    <xf numFmtId="0" fontId="3" fillId="0" borderId="28" xfId="0" applyFont="1" applyBorder="1" applyAlignment="1">
      <alignment horizontal="left" vertical="top" wrapText="1"/>
    </xf>
    <xf numFmtId="3" fontId="2" fillId="0" borderId="17" xfId="44" applyNumberFormat="1" applyFont="1" applyFill="1" applyBorder="1" applyAlignment="1" applyProtection="1"/>
    <xf numFmtId="3" fontId="2" fillId="0" borderId="53" xfId="44" applyNumberFormat="1" applyFont="1" applyFill="1" applyBorder="1" applyAlignment="1" applyProtection="1"/>
    <xf numFmtId="3" fontId="3" fillId="0" borderId="55" xfId="44" applyNumberFormat="1" applyFont="1" applyFill="1" applyBorder="1" applyAlignment="1" applyProtection="1"/>
    <xf numFmtId="3" fontId="2" fillId="0" borderId="12" xfId="44" applyNumberFormat="1" applyFont="1" applyFill="1" applyBorder="1" applyAlignment="1" applyProtection="1"/>
    <xf numFmtId="3" fontId="2" fillId="0" borderId="13" xfId="44" applyNumberFormat="1" applyFont="1" applyFill="1" applyBorder="1" applyAlignment="1" applyProtection="1"/>
    <xf numFmtId="3" fontId="2" fillId="0" borderId="47" xfId="44" applyNumberFormat="1" applyFont="1" applyFill="1" applyBorder="1" applyAlignment="1" applyProtection="1"/>
    <xf numFmtId="3" fontId="3" fillId="0" borderId="48" xfId="44" applyNumberFormat="1" applyFont="1" applyFill="1" applyBorder="1" applyAlignment="1" applyProtection="1"/>
    <xf numFmtId="0" fontId="3" fillId="0" borderId="28" xfId="44" applyFont="1" applyFill="1" applyBorder="1" applyAlignment="1" applyProtection="1"/>
    <xf numFmtId="0" fontId="2" fillId="0" borderId="40" xfId="44" applyFont="1" applyFill="1" applyBorder="1" applyAlignment="1" applyProtection="1"/>
    <xf numFmtId="0" fontId="2" fillId="0" borderId="42" xfId="44" applyFont="1" applyFill="1" applyBorder="1" applyAlignment="1" applyProtection="1"/>
    <xf numFmtId="0" fontId="2" fillId="0" borderId="43" xfId="44" applyFont="1" applyFill="1" applyBorder="1" applyAlignment="1" applyProtection="1"/>
    <xf numFmtId="3" fontId="3" fillId="0" borderId="55" xfId="44" applyNumberFormat="1" applyFont="1" applyBorder="1"/>
    <xf numFmtId="3" fontId="3" fillId="0" borderId="70" xfId="44" applyNumberFormat="1" applyFont="1" applyBorder="1"/>
    <xf numFmtId="3" fontId="3" fillId="0" borderId="48" xfId="44" applyNumberFormat="1" applyFont="1" applyBorder="1"/>
    <xf numFmtId="0" fontId="2" fillId="0" borderId="39" xfId="44" applyFont="1" applyBorder="1"/>
    <xf numFmtId="0" fontId="32" fillId="0" borderId="0" xfId="0" applyFont="1" applyAlignment="1">
      <alignment vertical="center"/>
    </xf>
    <xf numFmtId="0" fontId="2" fillId="0" borderId="39" xfId="0" applyFont="1" applyBorder="1"/>
    <xf numFmtId="0" fontId="24" fillId="0" borderId="26" xfId="0" applyNumberFormat="1" applyFont="1" applyFill="1" applyBorder="1" applyAlignment="1">
      <alignment horizontal="center"/>
    </xf>
    <xf numFmtId="0" fontId="24" fillId="0" borderId="27" xfId="0" applyNumberFormat="1" applyFont="1" applyFill="1" applyBorder="1" applyAlignment="1">
      <alignment horizontal="center"/>
    </xf>
    <xf numFmtId="0" fontId="30" fillId="0" borderId="71" xfId="0" applyFont="1" applyFill="1" applyBorder="1" applyAlignment="1">
      <alignment vertical="center" wrapText="1"/>
    </xf>
    <xf numFmtId="0" fontId="23" fillId="0" borderId="72" xfId="0" applyFont="1" applyFill="1" applyBorder="1" applyAlignment="1">
      <alignment wrapText="1"/>
    </xf>
    <xf numFmtId="0" fontId="23" fillId="0" borderId="73" xfId="0" applyFont="1" applyFill="1" applyBorder="1" applyAlignment="1">
      <alignment wrapText="1"/>
    </xf>
    <xf numFmtId="0" fontId="23" fillId="0" borderId="74" xfId="0" applyFont="1" applyFill="1" applyBorder="1" applyAlignment="1">
      <alignment wrapText="1"/>
    </xf>
    <xf numFmtId="0" fontId="24" fillId="0" borderId="71" xfId="0" applyFont="1" applyFill="1" applyBorder="1" applyAlignment="1">
      <alignment horizontal="right" vertical="center" wrapText="1"/>
    </xf>
    <xf numFmtId="0" fontId="23" fillId="0" borderId="75" xfId="0" applyFont="1" applyFill="1" applyBorder="1" applyAlignment="1">
      <alignment wrapText="1"/>
    </xf>
    <xf numFmtId="0" fontId="23" fillId="0" borderId="72" xfId="0" applyFont="1" applyFill="1" applyBorder="1" applyAlignment="1">
      <alignment vertical="center" wrapText="1"/>
    </xf>
    <xf numFmtId="0" fontId="23" fillId="0" borderId="73" xfId="0" applyFont="1" applyFill="1" applyBorder="1" applyAlignment="1">
      <alignment vertical="center" wrapText="1"/>
    </xf>
    <xf numFmtId="0" fontId="23" fillId="0" borderId="74" xfId="0" applyFont="1" applyFill="1" applyBorder="1" applyAlignment="1">
      <alignment vertical="center" wrapText="1"/>
    </xf>
    <xf numFmtId="0" fontId="24" fillId="0" borderId="75" xfId="0" applyFont="1" applyFill="1" applyBorder="1" applyAlignment="1">
      <alignment horizontal="right" vertical="center" wrapText="1"/>
    </xf>
    <xf numFmtId="0" fontId="23" fillId="0" borderId="73" xfId="0" applyFont="1" applyFill="1" applyBorder="1"/>
    <xf numFmtId="0" fontId="24" fillId="0" borderId="77" xfId="0" applyFont="1" applyFill="1" applyBorder="1" applyAlignment="1">
      <alignment horizontal="right" vertical="center" wrapText="1"/>
    </xf>
    <xf numFmtId="3" fontId="24" fillId="0" borderId="78" xfId="1" applyNumberFormat="1" applyFont="1" applyFill="1" applyBorder="1" applyAlignment="1">
      <alignment horizontal="right" vertical="center" wrapText="1"/>
    </xf>
    <xf numFmtId="3" fontId="23" fillId="0" borderId="68" xfId="0" applyNumberFormat="1" applyFont="1" applyFill="1" applyBorder="1" applyAlignment="1">
      <alignment vertical="center"/>
    </xf>
    <xf numFmtId="0" fontId="21" fillId="0" borderId="30" xfId="0" applyFont="1" applyFill="1" applyBorder="1" applyAlignment="1">
      <alignment horizontal="justify" vertical="center"/>
    </xf>
    <xf numFmtId="0" fontId="21" fillId="0" borderId="31" xfId="0" applyFont="1" applyFill="1" applyBorder="1" applyAlignment="1">
      <alignment horizontal="justify" vertical="center"/>
    </xf>
    <xf numFmtId="0" fontId="2" fillId="33" borderId="30" xfId="0" applyFont="1" applyFill="1" applyBorder="1"/>
    <xf numFmtId="0" fontId="21" fillId="33" borderId="31" xfId="0" applyFont="1" applyFill="1" applyBorder="1" applyAlignment="1">
      <alignment horizontal="justify" vertical="center"/>
    </xf>
    <xf numFmtId="0" fontId="21" fillId="33" borderId="32" xfId="0" applyFont="1" applyFill="1" applyBorder="1" applyAlignment="1">
      <alignment horizontal="justify" vertical="center"/>
    </xf>
    <xf numFmtId="0" fontId="21" fillId="33" borderId="34" xfId="0" applyFont="1" applyFill="1" applyBorder="1" applyAlignment="1">
      <alignment horizontal="justify" vertical="center"/>
    </xf>
    <xf numFmtId="0" fontId="24" fillId="0" borderId="55" xfId="0" applyFont="1" applyFill="1" applyBorder="1" applyAlignment="1">
      <alignment horizontal="center" vertical="center" wrapText="1"/>
    </xf>
    <xf numFmtId="3" fontId="23" fillId="0" borderId="40" xfId="0" applyNumberFormat="1" applyFont="1" applyFill="1" applyBorder="1" applyAlignment="1">
      <alignment vertical="center"/>
    </xf>
    <xf numFmtId="3" fontId="23" fillId="0" borderId="0" xfId="0" applyNumberFormat="1" applyFont="1" applyFill="1"/>
    <xf numFmtId="3" fontId="24" fillId="0" borderId="0" xfId="0" applyNumberFormat="1" applyFont="1" applyFill="1" applyBorder="1" applyAlignment="1">
      <alignment horizontal="left" wrapText="1"/>
    </xf>
    <xf numFmtId="3" fontId="23" fillId="0" borderId="0" xfId="44" applyNumberFormat="1" applyFont="1" applyFill="1" applyBorder="1"/>
    <xf numFmtId="3" fontId="3" fillId="0" borderId="39" xfId="0" applyNumberFormat="1" applyFont="1" applyBorder="1"/>
    <xf numFmtId="3" fontId="3" fillId="0" borderId="28" xfId="0" applyNumberFormat="1" applyFont="1" applyBorder="1"/>
    <xf numFmtId="3" fontId="2" fillId="0" borderId="68" xfId="0" applyNumberFormat="1" applyFont="1" applyBorder="1"/>
    <xf numFmtId="3" fontId="2" fillId="0" borderId="42" xfId="0" applyNumberFormat="1" applyFont="1" applyBorder="1"/>
    <xf numFmtId="3" fontId="2" fillId="0" borderId="43" xfId="0" applyNumberFormat="1" applyFont="1" applyBorder="1"/>
    <xf numFmtId="3" fontId="2" fillId="0" borderId="40" xfId="0" applyNumberFormat="1" applyFont="1" applyBorder="1"/>
    <xf numFmtId="16" fontId="23" fillId="0" borderId="40" xfId="0" applyNumberFormat="1" applyFont="1" applyFill="1" applyBorder="1" applyAlignment="1">
      <alignment vertical="center" wrapText="1"/>
    </xf>
    <xf numFmtId="49" fontId="23" fillId="0" borderId="40" xfId="0" applyNumberFormat="1" applyFont="1" applyFill="1" applyBorder="1" applyAlignment="1">
      <alignment vertical="center" wrapText="1"/>
    </xf>
    <xf numFmtId="0" fontId="23" fillId="0" borderId="29" xfId="0" applyFont="1" applyFill="1" applyBorder="1"/>
    <xf numFmtId="16" fontId="23" fillId="0" borderId="38" xfId="0" applyNumberFormat="1" applyFont="1" applyFill="1" applyBorder="1" applyAlignment="1">
      <alignment vertical="center" wrapText="1"/>
    </xf>
    <xf numFmtId="3" fontId="23" fillId="0" borderId="38" xfId="0" applyNumberFormat="1" applyFont="1" applyFill="1" applyBorder="1" applyAlignment="1">
      <alignment vertical="center"/>
    </xf>
    <xf numFmtId="0" fontId="24" fillId="0" borderId="28" xfId="0" applyFont="1" applyFill="1" applyBorder="1" applyAlignment="1">
      <alignment horizontal="right" vertical="center" wrapText="1"/>
    </xf>
    <xf numFmtId="3" fontId="24" fillId="0" borderId="28" xfId="0" applyNumberFormat="1" applyFont="1" applyFill="1" applyBorder="1" applyAlignment="1">
      <alignment vertical="center"/>
    </xf>
    <xf numFmtId="0" fontId="29" fillId="34" borderId="28" xfId="45" applyFill="1" applyBorder="1" applyAlignment="1">
      <alignment horizontal="center"/>
    </xf>
    <xf numFmtId="0" fontId="2" fillId="0" borderId="0" xfId="0" applyFont="1" applyAlignment="1">
      <alignment horizontal="left"/>
    </xf>
    <xf numFmtId="0" fontId="23" fillId="35" borderId="0" xfId="0" applyFont="1" applyFill="1" applyBorder="1"/>
    <xf numFmtId="3" fontId="23" fillId="35" borderId="0" xfId="0" applyNumberFormat="1" applyFont="1" applyFill="1" applyBorder="1"/>
    <xf numFmtId="3" fontId="23" fillId="35" borderId="31" xfId="0" applyNumberFormat="1" applyFont="1" applyFill="1" applyBorder="1"/>
    <xf numFmtId="0" fontId="23" fillId="35" borderId="76" xfId="0" applyFont="1" applyFill="1" applyBorder="1" applyAlignment="1">
      <alignment wrapText="1"/>
    </xf>
    <xf numFmtId="3" fontId="23" fillId="35" borderId="10" xfId="1" applyNumberFormat="1" applyFont="1" applyFill="1" applyBorder="1" applyAlignment="1">
      <alignment horizontal="center" vertical="center" wrapText="1"/>
    </xf>
    <xf numFmtId="3" fontId="23" fillId="35" borderId="0" xfId="1" applyNumberFormat="1" applyFont="1" applyFill="1" applyBorder="1" applyAlignment="1">
      <alignment horizontal="center" vertical="center" wrapText="1"/>
    </xf>
    <xf numFmtId="3" fontId="23" fillId="35" borderId="0" xfId="1" applyNumberFormat="1" applyFont="1" applyFill="1" applyBorder="1" applyAlignment="1">
      <alignment horizontal="center" vertical="center"/>
    </xf>
    <xf numFmtId="0" fontId="24" fillId="35" borderId="76" xfId="0" applyFont="1" applyFill="1" applyBorder="1" applyAlignment="1">
      <alignment vertical="center" wrapText="1"/>
    </xf>
    <xf numFmtId="3" fontId="24" fillId="35" borderId="10" xfId="1" applyNumberFormat="1" applyFont="1" applyFill="1" applyBorder="1" applyAlignment="1">
      <alignment horizontal="center" vertical="center" wrapText="1"/>
    </xf>
    <xf numFmtId="3" fontId="24" fillId="35" borderId="0" xfId="1" applyNumberFormat="1" applyFont="1" applyFill="1" applyBorder="1" applyAlignment="1">
      <alignment horizontal="center" vertical="center" wrapText="1"/>
    </xf>
    <xf numFmtId="3" fontId="23" fillId="35" borderId="36" xfId="0" applyNumberFormat="1" applyFont="1" applyFill="1" applyBorder="1"/>
    <xf numFmtId="3" fontId="23" fillId="35" borderId="33" xfId="0" applyNumberFormat="1" applyFont="1" applyFill="1" applyBorder="1"/>
    <xf numFmtId="3" fontId="24" fillId="35" borderId="35" xfId="1" applyNumberFormat="1" applyFont="1" applyFill="1" applyBorder="1" applyAlignment="1">
      <alignment horizontal="center" vertical="center" wrapText="1"/>
    </xf>
    <xf numFmtId="3" fontId="23" fillId="35" borderId="83" xfId="0" applyNumberFormat="1" applyFont="1" applyFill="1" applyBorder="1"/>
    <xf numFmtId="0" fontId="23" fillId="35" borderId="37" xfId="0" applyFont="1" applyFill="1" applyBorder="1"/>
    <xf numFmtId="0" fontId="23" fillId="35" borderId="39" xfId="0" applyFont="1" applyFill="1" applyBorder="1"/>
    <xf numFmtId="0" fontId="23" fillId="35" borderId="38" xfId="0" applyFont="1" applyFill="1" applyBorder="1"/>
    <xf numFmtId="0" fontId="24" fillId="35" borderId="39" xfId="0" applyFont="1" applyFill="1" applyBorder="1"/>
    <xf numFmtId="2" fontId="24" fillId="35" borderId="37" xfId="44" applyNumberFormat="1" applyFont="1" applyFill="1" applyBorder="1" applyAlignment="1">
      <alignment horizontal="center"/>
    </xf>
    <xf numFmtId="3" fontId="23" fillId="35" borderId="38" xfId="44" applyNumberFormat="1" applyFont="1" applyFill="1" applyBorder="1"/>
    <xf numFmtId="3" fontId="24" fillId="35" borderId="39" xfId="44" applyNumberFormat="1" applyFont="1" applyFill="1" applyBorder="1"/>
    <xf numFmtId="0" fontId="2" fillId="35" borderId="37" xfId="0" applyFont="1" applyFill="1" applyBorder="1"/>
    <xf numFmtId="0" fontId="2" fillId="35" borderId="38" xfId="0" applyFont="1" applyFill="1" applyBorder="1"/>
    <xf numFmtId="0" fontId="2" fillId="35" borderId="39" xfId="0" applyFont="1" applyFill="1" applyBorder="1"/>
    <xf numFmtId="0" fontId="32" fillId="0" borderId="0" xfId="0" applyFont="1" applyAlignment="1">
      <alignment vertical="center" wrapText="1"/>
    </xf>
    <xf numFmtId="3" fontId="2" fillId="0" borderId="80" xfId="44" applyNumberFormat="1" applyFont="1" applyBorder="1" applyAlignment="1"/>
    <xf numFmtId="3" fontId="2" fillId="0" borderId="81" xfId="44" applyNumberFormat="1" applyFont="1" applyBorder="1" applyAlignment="1"/>
    <xf numFmtId="3" fontId="2" fillId="0" borderId="82" xfId="44" applyNumberFormat="1" applyFont="1" applyBorder="1" applyAlignment="1"/>
    <xf numFmtId="3" fontId="3" fillId="0" borderId="79" xfId="44" applyNumberFormat="1" applyFont="1" applyBorder="1"/>
    <xf numFmtId="3" fontId="2" fillId="0" borderId="41" xfId="44" applyNumberFormat="1" applyFont="1" applyBorder="1" applyAlignment="1"/>
    <xf numFmtId="3" fontId="2" fillId="0" borderId="84" xfId="44" applyNumberFormat="1" applyFont="1" applyBorder="1" applyAlignment="1"/>
    <xf numFmtId="3" fontId="2" fillId="0" borderId="85" xfId="44" applyNumberFormat="1" applyFont="1" applyBorder="1" applyAlignment="1"/>
    <xf numFmtId="3" fontId="3" fillId="0" borderId="34" xfId="44" applyNumberFormat="1" applyFont="1" applyBorder="1"/>
    <xf numFmtId="2" fontId="24" fillId="35" borderId="29" xfId="44" applyNumberFormat="1" applyFont="1" applyFill="1" applyBorder="1" applyAlignment="1">
      <alignment horizontal="center"/>
    </xf>
    <xf numFmtId="3" fontId="2" fillId="0" borderId="40" xfId="44" applyNumberFormat="1" applyFont="1" applyBorder="1" applyAlignment="1"/>
    <xf numFmtId="3" fontId="2" fillId="0" borderId="42" xfId="44" applyNumberFormat="1" applyFont="1" applyBorder="1" applyAlignment="1"/>
    <xf numFmtId="3" fontId="2" fillId="0" borderId="43" xfId="44" applyNumberFormat="1" applyFont="1" applyBorder="1" applyAlignment="1"/>
    <xf numFmtId="3" fontId="3" fillId="0" borderId="39" xfId="44" applyNumberFormat="1" applyFont="1" applyBorder="1"/>
    <xf numFmtId="0" fontId="2" fillId="35" borderId="0" xfId="0" applyFont="1" applyFill="1"/>
    <xf numFmtId="0" fontId="3" fillId="0" borderId="0" xfId="0" applyFont="1" applyAlignment="1"/>
    <xf numFmtId="3" fontId="3" fillId="0" borderId="44" xfId="44" applyNumberFormat="1" applyFont="1" applyBorder="1" applyAlignment="1">
      <alignment horizontal="right" wrapText="1"/>
    </xf>
    <xf numFmtId="3" fontId="3" fillId="0" borderId="49" xfId="44" applyNumberFormat="1" applyFont="1" applyBorder="1" applyAlignment="1"/>
    <xf numFmtId="3" fontId="3" fillId="0" borderId="86" xfId="44" applyNumberFormat="1" applyFont="1" applyBorder="1" applyAlignment="1"/>
    <xf numFmtId="3" fontId="3" fillId="0" borderId="56" xfId="44" applyNumberFormat="1" applyFont="1" applyBorder="1" applyAlignment="1"/>
    <xf numFmtId="3" fontId="3" fillId="0" borderId="36" xfId="44" applyNumberFormat="1" applyFont="1" applyBorder="1" applyAlignment="1"/>
    <xf numFmtId="0" fontId="2" fillId="0" borderId="28" xfId="0" applyFont="1" applyBorder="1"/>
    <xf numFmtId="0" fontId="29" fillId="0" borderId="14" xfId="45" quotePrefix="1" applyBorder="1" applyAlignment="1">
      <alignment vertical="center" wrapText="1"/>
    </xf>
    <xf numFmtId="0" fontId="3" fillId="0" borderId="49" xfId="0" applyFont="1" applyBorder="1" applyAlignment="1">
      <alignment horizontal="center" vertical="center"/>
    </xf>
    <xf numFmtId="0" fontId="0" fillId="0" borderId="87" xfId="0" applyBorder="1"/>
    <xf numFmtId="0" fontId="0" fillId="0" borderId="60" xfId="0" applyBorder="1"/>
    <xf numFmtId="0" fontId="0" fillId="0" borderId="51" xfId="0" applyBorder="1"/>
    <xf numFmtId="0" fontId="0" fillId="0" borderId="14" xfId="0" applyBorder="1"/>
    <xf numFmtId="0" fontId="0" fillId="0" borderId="54" xfId="0" applyBorder="1"/>
    <xf numFmtId="0" fontId="0" fillId="0" borderId="55" xfId="0" applyBorder="1"/>
    <xf numFmtId="0" fontId="0" fillId="0" borderId="0" xfId="0" applyAlignment="1">
      <alignment horizontal="center"/>
    </xf>
    <xf numFmtId="0" fontId="3" fillId="0" borderId="28" xfId="0" applyFont="1" applyBorder="1"/>
    <xf numFmtId="0" fontId="2" fillId="0" borderId="68" xfId="0" applyFont="1" applyBorder="1"/>
    <xf numFmtId="0" fontId="2" fillId="0" borderId="42" xfId="0" applyFont="1" applyBorder="1"/>
    <xf numFmtId="0" fontId="2" fillId="0" borderId="14" xfId="0" applyFont="1" applyFill="1" applyBorder="1" applyAlignment="1">
      <alignment vertical="center"/>
    </xf>
    <xf numFmtId="0" fontId="29" fillId="0" borderId="14" xfId="45" quotePrefix="1" applyFill="1" applyBorder="1" applyAlignment="1">
      <alignment vertical="center" wrapText="1"/>
    </xf>
    <xf numFmtId="0" fontId="3" fillId="0" borderId="39" xfId="0" applyFont="1" applyBorder="1"/>
    <xf numFmtId="0" fontId="3" fillId="0" borderId="68" xfId="0" applyFont="1" applyBorder="1"/>
    <xf numFmtId="0" fontId="3" fillId="0" borderId="42" xfId="0" applyFont="1" applyBorder="1"/>
    <xf numFmtId="3" fontId="0" fillId="0" borderId="87" xfId="0" applyNumberFormat="1" applyBorder="1"/>
    <xf numFmtId="3" fontId="0" fillId="0" borderId="60" xfId="0" applyNumberFormat="1" applyBorder="1"/>
    <xf numFmtId="3" fontId="0" fillId="0" borderId="51" xfId="0" applyNumberFormat="1" applyBorder="1"/>
    <xf numFmtId="3" fontId="0" fillId="0" borderId="14" xfId="0" applyNumberFormat="1" applyBorder="1"/>
    <xf numFmtId="3" fontId="0" fillId="0" borderId="54" xfId="0" applyNumberFormat="1" applyBorder="1"/>
    <xf numFmtId="3" fontId="0" fillId="0" borderId="55" xfId="0" applyNumberFormat="1" applyBorder="1"/>
    <xf numFmtId="0" fontId="3" fillId="0" borderId="28" xfId="0" applyFont="1" applyBorder="1" applyAlignment="1">
      <alignment wrapText="1"/>
    </xf>
    <xf numFmtId="0" fontId="24" fillId="35" borderId="0" xfId="0" applyFont="1" applyFill="1" applyBorder="1"/>
    <xf numFmtId="3" fontId="24" fillId="35" borderId="33" xfId="1" applyNumberFormat="1" applyFont="1" applyFill="1" applyBorder="1" applyAlignment="1">
      <alignment horizontal="center" vertical="center" wrapText="1"/>
    </xf>
    <xf numFmtId="3" fontId="23" fillId="0" borderId="88" xfId="1" applyNumberFormat="1" applyFont="1" applyFill="1" applyBorder="1" applyAlignment="1">
      <alignment horizontal="right" vertical="center"/>
    </xf>
    <xf numFmtId="3" fontId="24" fillId="0" borderId="89" xfId="1" applyNumberFormat="1" applyFont="1" applyFill="1" applyBorder="1" applyAlignment="1">
      <alignment horizontal="right" vertical="center" wrapText="1"/>
    </xf>
    <xf numFmtId="0" fontId="22" fillId="0" borderId="31" xfId="0" applyFont="1" applyFill="1" applyBorder="1" applyAlignment="1">
      <alignment horizontal="justify" vertical="center"/>
    </xf>
    <xf numFmtId="0" fontId="2" fillId="0" borderId="69" xfId="44" applyFont="1" applyBorder="1" applyAlignment="1">
      <alignment wrapText="1"/>
    </xf>
    <xf numFmtId="3" fontId="2" fillId="0" borderId="64" xfId="44" applyNumberFormat="1" applyFont="1" applyBorder="1" applyAlignment="1">
      <alignment horizontal="right" wrapText="1"/>
    </xf>
    <xf numFmtId="3" fontId="2" fillId="0" borderId="15" xfId="44" applyNumberFormat="1" applyFont="1" applyBorder="1" applyAlignment="1"/>
    <xf numFmtId="3" fontId="2" fillId="0" borderId="69" xfId="44" applyNumberFormat="1" applyFont="1" applyBorder="1" applyAlignment="1"/>
    <xf numFmtId="3" fontId="2" fillId="0" borderId="68" xfId="44" applyNumberFormat="1" applyFont="1" applyBorder="1" applyAlignment="1"/>
    <xf numFmtId="3" fontId="2" fillId="0" borderId="40" xfId="44" applyNumberFormat="1" applyFont="1" applyFill="1" applyBorder="1" applyAlignment="1" applyProtection="1"/>
    <xf numFmtId="3" fontId="2" fillId="0" borderId="42" xfId="44" applyNumberFormat="1" applyFont="1" applyFill="1" applyBorder="1" applyAlignment="1" applyProtection="1"/>
    <xf numFmtId="3" fontId="2" fillId="0" borderId="43" xfId="44" applyNumberFormat="1" applyFont="1" applyFill="1" applyBorder="1" applyAlignment="1" applyProtection="1"/>
    <xf numFmtId="3" fontId="3" fillId="0" borderId="39" xfId="44" applyNumberFormat="1" applyFont="1" applyFill="1" applyBorder="1" applyAlignment="1" applyProtection="1"/>
    <xf numFmtId="3" fontId="2" fillId="0" borderId="42" xfId="44" applyNumberFormat="1" applyFont="1" applyFill="1" applyBorder="1" applyAlignment="1"/>
    <xf numFmtId="3" fontId="3" fillId="0" borderId="39" xfId="44" applyNumberFormat="1" applyFont="1" applyBorder="1" applyAlignment="1">
      <alignment horizontal="right" wrapText="1"/>
    </xf>
    <xf numFmtId="0" fontId="24" fillId="0" borderId="86" xfId="0" applyFont="1" applyFill="1" applyBorder="1" applyAlignment="1">
      <alignment horizontal="center" vertical="center" wrapText="1"/>
    </xf>
    <xf numFmtId="3" fontId="23" fillId="0" borderId="80" xfId="0" applyNumberFormat="1" applyFont="1" applyFill="1" applyBorder="1" applyAlignment="1">
      <alignment horizontal="right" vertical="center" wrapText="1"/>
    </xf>
    <xf numFmtId="3" fontId="23" fillId="0" borderId="81" xfId="0" applyNumberFormat="1" applyFont="1" applyFill="1" applyBorder="1" applyAlignment="1">
      <alignment horizontal="right" vertical="center" wrapText="1"/>
    </xf>
    <xf numFmtId="3" fontId="23" fillId="0" borderId="82" xfId="0" applyNumberFormat="1" applyFont="1" applyFill="1" applyBorder="1" applyAlignment="1">
      <alignment horizontal="right" vertical="center" wrapText="1"/>
    </xf>
    <xf numFmtId="3" fontId="23" fillId="0" borderId="70" xfId="0" applyNumberFormat="1" applyFont="1" applyFill="1" applyBorder="1" applyAlignment="1">
      <alignment horizontal="right" vertical="center" wrapText="1"/>
    </xf>
    <xf numFmtId="3" fontId="3" fillId="0" borderId="68" xfId="0" applyNumberFormat="1" applyFont="1" applyFill="1" applyBorder="1" applyAlignment="1">
      <alignment vertical="center"/>
    </xf>
    <xf numFmtId="165" fontId="23" fillId="0" borderId="0" xfId="0" applyNumberFormat="1" applyFont="1" applyFill="1"/>
    <xf numFmtId="3" fontId="23" fillId="0" borderId="40" xfId="44" applyNumberFormat="1" applyFont="1" applyBorder="1"/>
    <xf numFmtId="3" fontId="23" fillId="0" borderId="42" xfId="44" applyNumberFormat="1" applyFont="1" applyBorder="1"/>
    <xf numFmtId="3" fontId="23" fillId="0" borderId="69" xfId="44" applyNumberFormat="1" applyFont="1" applyBorder="1"/>
    <xf numFmtId="3" fontId="24" fillId="0" borderId="28" xfId="44" applyNumberFormat="1" applyFont="1" applyBorder="1"/>
    <xf numFmtId="0" fontId="29" fillId="0" borderId="0" xfId="45" applyFill="1" applyBorder="1" applyAlignment="1">
      <alignment horizontal="center"/>
    </xf>
    <xf numFmtId="0" fontId="2" fillId="0" borderId="0" xfId="44" applyFont="1" applyBorder="1"/>
    <xf numFmtId="0" fontId="24" fillId="0" borderId="0" xfId="0" applyFont="1" applyFill="1" applyBorder="1" applyAlignment="1">
      <alignment horizontal="right" vertical="center" wrapText="1"/>
    </xf>
    <xf numFmtId="3" fontId="3" fillId="0" borderId="0" xfId="44" applyNumberFormat="1" applyFont="1" applyBorder="1"/>
    <xf numFmtId="3" fontId="3" fillId="0" borderId="0" xfId="0" applyNumberFormat="1" applyFont="1" applyBorder="1"/>
    <xf numFmtId="0" fontId="2" fillId="35" borderId="0" xfId="0" applyFont="1" applyFill="1" applyBorder="1"/>
    <xf numFmtId="0" fontId="2" fillId="35" borderId="32" xfId="0" applyFont="1" applyFill="1" applyBorder="1"/>
    <xf numFmtId="3" fontId="3" fillId="0" borderId="28" xfId="44" applyNumberFormat="1" applyFont="1" applyBorder="1" applyAlignment="1"/>
    <xf numFmtId="0" fontId="2" fillId="0" borderId="0" xfId="0" applyFont="1" applyBorder="1"/>
    <xf numFmtId="3" fontId="3" fillId="0" borderId="0" xfId="44" applyNumberFormat="1" applyFont="1" applyBorder="1" applyAlignment="1">
      <alignment horizontal="right" wrapText="1"/>
    </xf>
    <xf numFmtId="3" fontId="3" fillId="0" borderId="0" xfId="44" applyNumberFormat="1" applyFont="1" applyBorder="1" applyAlignment="1"/>
    <xf numFmtId="0" fontId="3" fillId="35" borderId="32" xfId="0" applyFont="1" applyFill="1" applyBorder="1"/>
    <xf numFmtId="0" fontId="0" fillId="0" borderId="0" xfId="0" applyFill="1"/>
    <xf numFmtId="0" fontId="23" fillId="0" borderId="81" xfId="0" applyFont="1" applyFill="1" applyBorder="1" applyAlignment="1">
      <alignment horizontal="right" vertical="center" wrapText="1"/>
    </xf>
    <xf numFmtId="3" fontId="23" fillId="0" borderId="0" xfId="0" applyNumberFormat="1" applyFont="1"/>
    <xf numFmtId="3" fontId="24" fillId="0" borderId="31" xfId="0" applyNumberFormat="1" applyFont="1" applyFill="1" applyBorder="1" applyAlignment="1">
      <alignment horizontal="right" vertical="center" wrapText="1"/>
    </xf>
    <xf numFmtId="3" fontId="23" fillId="0" borderId="84" xfId="0" applyNumberFormat="1" applyFont="1" applyFill="1" applyBorder="1" applyAlignment="1">
      <alignment horizontal="right" vertical="center" wrapText="1"/>
    </xf>
    <xf numFmtId="0" fontId="23" fillId="0" borderId="84" xfId="0" applyFont="1" applyFill="1" applyBorder="1" applyAlignment="1">
      <alignment horizontal="right" vertical="center" wrapText="1"/>
    </xf>
    <xf numFmtId="3" fontId="24" fillId="0" borderId="36" xfId="0" applyNumberFormat="1" applyFont="1" applyFill="1" applyBorder="1" applyAlignment="1">
      <alignment horizontal="right" vertical="center" wrapText="1"/>
    </xf>
    <xf numFmtId="0" fontId="23" fillId="0" borderId="0" xfId="0" applyFont="1" applyFill="1" applyAlignment="1">
      <alignment wrapText="1"/>
    </xf>
    <xf numFmtId="0" fontId="24" fillId="35" borderId="37" xfId="0" applyFont="1" applyFill="1" applyBorder="1"/>
    <xf numFmtId="0" fontId="3" fillId="0" borderId="44" xfId="0" applyFont="1" applyBorder="1" applyAlignment="1">
      <alignment horizontal="center"/>
    </xf>
    <xf numFmtId="0" fontId="24" fillId="35" borderId="38" xfId="0" applyFont="1" applyFill="1" applyBorder="1"/>
    <xf numFmtId="0" fontId="24" fillId="0" borderId="54" xfId="0" applyFont="1" applyFill="1" applyBorder="1" applyAlignment="1">
      <alignment horizontal="center" vertical="center" wrapText="1"/>
    </xf>
    <xf numFmtId="0" fontId="24" fillId="0" borderId="34" xfId="0" applyFont="1" applyFill="1" applyBorder="1" applyAlignment="1">
      <alignment horizontal="center" vertical="center" wrapText="1"/>
    </xf>
    <xf numFmtId="3" fontId="23" fillId="0" borderId="87" xfId="0" applyNumberFormat="1" applyFont="1" applyFill="1" applyBorder="1" applyAlignment="1">
      <alignment horizontal="right" vertical="center" wrapText="1"/>
    </xf>
    <xf numFmtId="3" fontId="23" fillId="0" borderId="60" xfId="0" applyNumberFormat="1" applyFont="1" applyFill="1" applyBorder="1" applyAlignment="1">
      <alignment horizontal="right" vertical="center" wrapText="1"/>
    </xf>
    <xf numFmtId="3" fontId="23" fillId="0" borderId="93" xfId="0" applyNumberFormat="1" applyFont="1" applyFill="1" applyBorder="1" applyAlignment="1">
      <alignment horizontal="right" vertical="center" wrapText="1"/>
    </xf>
    <xf numFmtId="0" fontId="23" fillId="0" borderId="34" xfId="0" applyFont="1" applyFill="1" applyBorder="1" applyAlignment="1">
      <alignment horizontal="right" vertical="center" wrapText="1"/>
    </xf>
    <xf numFmtId="3" fontId="24" fillId="0" borderId="0" xfId="0" applyNumberFormat="1" applyFont="1" applyFill="1" applyBorder="1" applyAlignment="1">
      <alignment horizontal="right" vertical="center" wrapText="1"/>
    </xf>
    <xf numFmtId="3" fontId="24" fillId="0" borderId="0" xfId="0" applyNumberFormat="1" applyFont="1" applyFill="1" applyBorder="1" applyAlignment="1">
      <alignment vertical="center"/>
    </xf>
    <xf numFmtId="0" fontId="0" fillId="0" borderId="35" xfId="0" applyBorder="1"/>
    <xf numFmtId="0" fontId="0" fillId="0" borderId="36" xfId="0" applyBorder="1"/>
    <xf numFmtId="0" fontId="2" fillId="0" borderId="0" xfId="0" applyFont="1" applyAlignment="1">
      <alignment vertical="top" wrapText="1"/>
    </xf>
    <xf numFmtId="0" fontId="3" fillId="0" borderId="0" xfId="0" applyFont="1" applyBorder="1"/>
    <xf numFmtId="3" fontId="0" fillId="0" borderId="0" xfId="0" applyNumberFormat="1" applyBorder="1"/>
    <xf numFmtId="0" fontId="24" fillId="35" borderId="30" xfId="0" applyFont="1" applyFill="1" applyBorder="1" applyAlignment="1">
      <alignment vertical="center" wrapText="1"/>
    </xf>
    <xf numFmtId="3" fontId="24" fillId="0" borderId="20" xfId="1" applyNumberFormat="1" applyFont="1" applyFill="1" applyBorder="1" applyAlignment="1">
      <alignment horizontal="right" vertical="center" wrapText="1"/>
    </xf>
    <xf numFmtId="0" fontId="23" fillId="0" borderId="35" xfId="0" applyFont="1" applyFill="1" applyBorder="1"/>
    <xf numFmtId="0" fontId="23" fillId="0" borderId="28" xfId="0" applyFont="1" applyFill="1" applyBorder="1"/>
    <xf numFmtId="0" fontId="23" fillId="0" borderId="49" xfId="0" applyFont="1" applyFill="1" applyBorder="1"/>
    <xf numFmtId="0" fontId="3" fillId="0" borderId="44" xfId="0" applyFont="1" applyBorder="1" applyAlignment="1">
      <alignment horizontal="center" wrapText="1"/>
    </xf>
    <xf numFmtId="0" fontId="3" fillId="0" borderId="36" xfId="0" applyFont="1" applyBorder="1" applyAlignment="1">
      <alignment horizontal="center" wrapText="1"/>
    </xf>
    <xf numFmtId="0" fontId="24" fillId="35" borderId="38" xfId="0" applyFont="1" applyFill="1" applyBorder="1" applyAlignment="1">
      <alignment wrapText="1"/>
    </xf>
    <xf numFmtId="0" fontId="0" fillId="0" borderId="0" xfId="0" applyAlignment="1">
      <alignment wrapText="1"/>
    </xf>
    <xf numFmtId="3" fontId="23" fillId="36" borderId="20" xfId="1" applyNumberFormat="1" applyFont="1" applyFill="1" applyBorder="1" applyAlignment="1">
      <alignment horizontal="right" vertical="center" wrapText="1"/>
    </xf>
    <xf numFmtId="3" fontId="23" fillId="36" borderId="18" xfId="1" applyNumberFormat="1" applyFont="1" applyFill="1" applyBorder="1" applyAlignment="1">
      <alignment horizontal="right" vertical="center" wrapText="1"/>
    </xf>
    <xf numFmtId="3" fontId="23" fillId="36" borderId="18" xfId="1" applyNumberFormat="1" applyFont="1" applyFill="1" applyBorder="1" applyAlignment="1">
      <alignment horizontal="right" vertical="center"/>
    </xf>
    <xf numFmtId="3" fontId="23" fillId="36" borderId="22" xfId="1" applyNumberFormat="1" applyFont="1" applyFill="1" applyBorder="1" applyAlignment="1">
      <alignment horizontal="right" vertical="center" wrapText="1"/>
    </xf>
    <xf numFmtId="3" fontId="23" fillId="36" borderId="23" xfId="0" applyNumberFormat="1" applyFont="1" applyFill="1" applyBorder="1" applyAlignment="1">
      <alignment horizontal="right" vertical="center"/>
    </xf>
    <xf numFmtId="3" fontId="23" fillId="36" borderId="20" xfId="0" applyNumberFormat="1" applyFont="1" applyFill="1" applyBorder="1" applyAlignment="1">
      <alignment horizontal="right" vertical="center"/>
    </xf>
    <xf numFmtId="3" fontId="23" fillId="36" borderId="18" xfId="0" applyNumberFormat="1" applyFont="1" applyFill="1" applyBorder="1" applyAlignment="1">
      <alignment horizontal="right" vertical="center"/>
    </xf>
    <xf numFmtId="3" fontId="23" fillId="36" borderId="23" xfId="1" applyNumberFormat="1" applyFont="1" applyFill="1" applyBorder="1" applyAlignment="1">
      <alignment horizontal="right" vertical="center"/>
    </xf>
    <xf numFmtId="3" fontId="23" fillId="36" borderId="23" xfId="1" applyNumberFormat="1" applyFont="1" applyFill="1" applyBorder="1" applyAlignment="1">
      <alignment horizontal="right" vertical="center" wrapText="1"/>
    </xf>
    <xf numFmtId="3" fontId="24" fillId="0" borderId="39" xfId="0" applyNumberFormat="1" applyFont="1" applyFill="1" applyBorder="1" applyAlignment="1">
      <alignment horizontal="center" wrapText="1"/>
    </xf>
    <xf numFmtId="0" fontId="30" fillId="0" borderId="75" xfId="0" applyFont="1" applyFill="1" applyBorder="1" applyAlignment="1">
      <alignment vertical="center" wrapText="1"/>
    </xf>
    <xf numFmtId="3" fontId="23" fillId="35" borderId="94" xfId="1" applyNumberFormat="1" applyFont="1" applyFill="1" applyBorder="1" applyAlignment="1">
      <alignment horizontal="center" vertical="center" wrapText="1"/>
    </xf>
    <xf numFmtId="3" fontId="24" fillId="35" borderId="91" xfId="1" applyNumberFormat="1" applyFont="1" applyFill="1" applyBorder="1" applyAlignment="1">
      <alignment horizontal="center" vertical="center" wrapText="1"/>
    </xf>
    <xf numFmtId="3" fontId="23" fillId="35" borderId="92" xfId="0" applyNumberFormat="1" applyFont="1" applyFill="1" applyBorder="1"/>
    <xf numFmtId="3" fontId="24" fillId="35" borderId="94" xfId="1" applyNumberFormat="1" applyFont="1" applyFill="1" applyBorder="1" applyAlignment="1">
      <alignment horizontal="center" vertical="center" wrapText="1"/>
    </xf>
    <xf numFmtId="3" fontId="23" fillId="35" borderId="91" xfId="0" applyNumberFormat="1" applyFont="1" applyFill="1" applyBorder="1"/>
    <xf numFmtId="0" fontId="24" fillId="0" borderId="79" xfId="0" applyFont="1" applyFill="1" applyBorder="1" applyAlignment="1">
      <alignment horizontal="center" vertical="center" wrapText="1"/>
    </xf>
    <xf numFmtId="3" fontId="24" fillId="0" borderId="40" xfId="0" applyNumberFormat="1" applyFont="1" applyFill="1" applyBorder="1"/>
    <xf numFmtId="3" fontId="24" fillId="0" borderId="42" xfId="0" applyNumberFormat="1" applyFont="1" applyFill="1" applyBorder="1"/>
    <xf numFmtId="3" fontId="24" fillId="0" borderId="43" xfId="0" applyNumberFormat="1" applyFont="1" applyFill="1" applyBorder="1"/>
    <xf numFmtId="3" fontId="3" fillId="0" borderId="93" xfId="0" applyNumberFormat="1" applyFont="1" applyFill="1" applyBorder="1" applyAlignment="1">
      <alignment vertical="center"/>
    </xf>
    <xf numFmtId="3" fontId="3" fillId="0" borderId="84" xfId="0" applyNumberFormat="1" applyFont="1" applyFill="1" applyBorder="1" applyAlignment="1">
      <alignment vertical="center"/>
    </xf>
    <xf numFmtId="3" fontId="3" fillId="0" borderId="85" xfId="0" applyNumberFormat="1" applyFont="1" applyFill="1" applyBorder="1" applyAlignment="1">
      <alignment vertical="center"/>
    </xf>
    <xf numFmtId="3" fontId="3" fillId="0" borderId="42" xfId="0" applyNumberFormat="1" applyFont="1" applyFill="1" applyBorder="1" applyAlignment="1">
      <alignment vertical="center"/>
    </xf>
    <xf numFmtId="3" fontId="3" fillId="0" borderId="43" xfId="0" applyNumberFormat="1" applyFont="1" applyFill="1" applyBorder="1" applyAlignment="1">
      <alignment vertical="center"/>
    </xf>
    <xf numFmtId="3" fontId="3" fillId="0" borderId="28" xfId="0" applyNumberFormat="1" applyFont="1" applyFill="1" applyBorder="1" applyAlignment="1">
      <alignment vertical="center"/>
    </xf>
    <xf numFmtId="3" fontId="24" fillId="0" borderId="28" xfId="0" applyNumberFormat="1" applyFont="1" applyFill="1" applyBorder="1" applyAlignment="1">
      <alignment horizontal="center" wrapText="1"/>
    </xf>
    <xf numFmtId="1" fontId="3" fillId="0" borderId="68" xfId="0" applyNumberFormat="1" applyFont="1" applyBorder="1"/>
    <xf numFmtId="1" fontId="3" fillId="0" borderId="42" xfId="0" applyNumberFormat="1" applyFont="1" applyBorder="1"/>
    <xf numFmtId="1" fontId="3" fillId="0" borderId="39" xfId="0" applyNumberFormat="1" applyFont="1" applyBorder="1"/>
    <xf numFmtId="3" fontId="24" fillId="0" borderId="57" xfId="0" applyNumberFormat="1" applyFont="1" applyFill="1" applyBorder="1" applyAlignment="1">
      <alignment horizontal="right" vertical="center" wrapText="1"/>
    </xf>
    <xf numFmtId="3" fontId="24" fillId="0" borderId="58" xfId="0" applyNumberFormat="1" applyFont="1" applyFill="1" applyBorder="1" applyAlignment="1">
      <alignment horizontal="right" vertical="center" wrapText="1"/>
    </xf>
    <xf numFmtId="3" fontId="24" fillId="0" borderId="28" xfId="0" applyNumberFormat="1" applyFont="1" applyFill="1" applyBorder="1" applyAlignment="1">
      <alignment horizontal="right"/>
    </xf>
    <xf numFmtId="3" fontId="24" fillId="0" borderId="41" xfId="0" applyNumberFormat="1" applyFont="1" applyFill="1" applyBorder="1" applyAlignment="1">
      <alignment horizontal="right" vertical="center" wrapText="1"/>
    </xf>
    <xf numFmtId="3" fontId="24" fillId="0" borderId="84" xfId="0" applyNumberFormat="1" applyFont="1" applyFill="1" applyBorder="1" applyAlignment="1">
      <alignment horizontal="right" vertical="center" wrapText="1"/>
    </xf>
    <xf numFmtId="0" fontId="24" fillId="0" borderId="84" xfId="0" applyFont="1" applyFill="1" applyBorder="1" applyAlignment="1">
      <alignment horizontal="right" vertical="center" wrapText="1"/>
    </xf>
    <xf numFmtId="3" fontId="24" fillId="0" borderId="90" xfId="0" applyNumberFormat="1" applyFont="1" applyFill="1" applyBorder="1" applyAlignment="1">
      <alignment horizontal="right" vertical="center" wrapText="1"/>
    </xf>
    <xf numFmtId="0" fontId="3" fillId="0" borderId="28" xfId="0" applyFont="1" applyBorder="1" applyAlignment="1">
      <alignment horizontal="left" wrapText="1"/>
    </xf>
    <xf numFmtId="0" fontId="3" fillId="0" borderId="0" xfId="0" applyFont="1" applyAlignment="1">
      <alignment wrapText="1"/>
    </xf>
    <xf numFmtId="0" fontId="2" fillId="0" borderId="38" xfId="44" applyFont="1" applyBorder="1" applyAlignment="1">
      <alignment vertical="center" wrapText="1"/>
    </xf>
    <xf numFmtId="0" fontId="2" fillId="0" borderId="39" xfId="44" applyFont="1" applyBorder="1" applyAlignment="1">
      <alignment vertical="center" wrapText="1"/>
    </xf>
    <xf numFmtId="0" fontId="2" fillId="0" borderId="37" xfId="44" applyFont="1" applyBorder="1" applyAlignment="1">
      <alignment vertical="center" wrapText="1"/>
    </xf>
    <xf numFmtId="3" fontId="23" fillId="0" borderId="49" xfId="0" applyNumberFormat="1" applyFont="1" applyFill="1" applyBorder="1"/>
    <xf numFmtId="0" fontId="21" fillId="36" borderId="31" xfId="0" applyFont="1" applyFill="1" applyBorder="1" applyAlignment="1">
      <alignment horizontal="justify" vertical="center"/>
    </xf>
    <xf numFmtId="0" fontId="22" fillId="36" borderId="31" xfId="0" applyFont="1" applyFill="1" applyBorder="1" applyAlignment="1">
      <alignment horizontal="justify" vertical="center"/>
    </xf>
    <xf numFmtId="0" fontId="23" fillId="36" borderId="72" xfId="0" applyFont="1" applyFill="1" applyBorder="1" applyAlignment="1">
      <alignment vertical="center" wrapText="1"/>
    </xf>
    <xf numFmtId="3" fontId="23" fillId="36" borderId="88" xfId="1" applyNumberFormat="1" applyFont="1" applyFill="1" applyBorder="1" applyAlignment="1">
      <alignment horizontal="right" vertical="center"/>
    </xf>
    <xf numFmtId="0" fontId="23" fillId="0" borderId="0" xfId="0" applyFont="1" applyFill="1" applyBorder="1" applyAlignment="1">
      <alignment wrapText="1"/>
    </xf>
    <xf numFmtId="3" fontId="23" fillId="0" borderId="35" xfId="0" applyNumberFormat="1" applyFont="1" applyFill="1" applyBorder="1"/>
    <xf numFmtId="3" fontId="24" fillId="0" borderId="66" xfId="0" applyNumberFormat="1" applyFont="1" applyFill="1" applyBorder="1" applyAlignment="1">
      <alignment horizontal="right" vertical="center" wrapText="1"/>
    </xf>
    <xf numFmtId="0" fontId="33" fillId="0" borderId="0" xfId="0" applyFont="1"/>
    <xf numFmtId="0" fontId="23" fillId="35" borderId="35" xfId="0" applyFont="1" applyFill="1" applyBorder="1"/>
    <xf numFmtId="3" fontId="23" fillId="35" borderId="35" xfId="0" applyNumberFormat="1" applyFont="1" applyFill="1" applyBorder="1"/>
    <xf numFmtId="3" fontId="24" fillId="35" borderId="35" xfId="0" applyNumberFormat="1" applyFont="1" applyFill="1" applyBorder="1" applyAlignment="1">
      <alignment horizontal="right" vertical="center" wrapText="1"/>
    </xf>
    <xf numFmtId="3" fontId="24" fillId="35" borderId="0" xfId="0" applyNumberFormat="1" applyFont="1" applyFill="1" applyBorder="1" applyAlignment="1">
      <alignment horizontal="right" vertical="center" wrapText="1"/>
    </xf>
    <xf numFmtId="0" fontId="33" fillId="0" borderId="0" xfId="0" applyFont="1" applyFill="1" applyAlignment="1">
      <alignment horizontal="center"/>
    </xf>
    <xf numFmtId="0" fontId="3" fillId="0" borderId="44" xfId="0" applyFont="1" applyBorder="1" applyAlignment="1">
      <alignment horizontal="center" vertical="center"/>
    </xf>
    <xf numFmtId="3" fontId="2" fillId="0" borderId="44" xfId="0" applyNumberFormat="1" applyFont="1" applyBorder="1" applyAlignment="1"/>
    <xf numFmtId="3" fontId="2" fillId="0" borderId="49" xfId="0" applyNumberFormat="1" applyFont="1" applyBorder="1" applyAlignment="1"/>
    <xf numFmtId="0" fontId="0" fillId="0" borderId="93" xfId="0" applyFill="1" applyBorder="1" applyAlignment="1">
      <alignment wrapText="1"/>
    </xf>
    <xf numFmtId="0" fontId="0" fillId="0" borderId="84" xfId="0" applyFill="1" applyBorder="1" applyAlignment="1">
      <alignment wrapText="1"/>
    </xf>
    <xf numFmtId="0" fontId="0" fillId="0" borderId="34" xfId="0" applyFill="1" applyBorder="1" applyAlignment="1">
      <alignment wrapText="1"/>
    </xf>
    <xf numFmtId="0" fontId="3" fillId="0" borderId="28" xfId="0" applyFont="1" applyFill="1" applyBorder="1" applyAlignment="1">
      <alignment horizontal="center" vertical="center" wrapText="1"/>
    </xf>
    <xf numFmtId="3" fontId="24" fillId="0" borderId="89" xfId="1" applyNumberFormat="1" applyFont="1" applyFill="1" applyBorder="1" applyAlignment="1">
      <alignment horizontal="center" vertical="center" wrapText="1"/>
    </xf>
    <xf numFmtId="3" fontId="0" fillId="0" borderId="68" xfId="0" applyNumberFormat="1" applyFill="1" applyBorder="1"/>
    <xf numFmtId="3" fontId="0" fillId="0" borderId="42" xfId="0" applyNumberFormat="1" applyFill="1" applyBorder="1"/>
    <xf numFmtId="3" fontId="0" fillId="0" borderId="39" xfId="0" applyNumberFormat="1" applyFill="1" applyBorder="1"/>
    <xf numFmtId="3" fontId="0" fillId="0" borderId="0" xfId="0" applyNumberFormat="1" applyFill="1" applyBorder="1"/>
    <xf numFmtId="3" fontId="24" fillId="0" borderId="0" xfId="1" applyNumberFormat="1" applyFont="1" applyFill="1" applyBorder="1" applyAlignment="1">
      <alignment horizontal="right" vertical="center" wrapText="1"/>
    </xf>
    <xf numFmtId="3" fontId="2" fillId="0" borderId="28" xfId="0" applyNumberFormat="1" applyFont="1" applyFill="1" applyBorder="1" applyAlignment="1">
      <alignment wrapText="1"/>
    </xf>
    <xf numFmtId="3" fontId="24" fillId="0" borderId="89" xfId="1" applyNumberFormat="1" applyFont="1" applyFill="1" applyBorder="1" applyAlignment="1">
      <alignment horizontal="right" wrapText="1"/>
    </xf>
    <xf numFmtId="0" fontId="3" fillId="0" borderId="45" xfId="0" applyFont="1" applyFill="1" applyBorder="1" applyAlignment="1">
      <alignment vertical="center"/>
    </xf>
    <xf numFmtId="0" fontId="0" fillId="0" borderId="35" xfId="0" applyFill="1" applyBorder="1"/>
    <xf numFmtId="0" fontId="3" fillId="0" borderId="44" xfId="0" applyFont="1" applyFill="1" applyBorder="1" applyAlignment="1">
      <alignment horizontal="center"/>
    </xf>
    <xf numFmtId="0" fontId="23" fillId="0" borderId="38" xfId="0" applyFont="1" applyFill="1" applyBorder="1"/>
    <xf numFmtId="0" fontId="23" fillId="0" borderId="39" xfId="0" applyFont="1" applyFill="1" applyBorder="1"/>
    <xf numFmtId="0" fontId="3" fillId="0" borderId="44" xfId="0" applyFont="1" applyFill="1" applyBorder="1" applyAlignment="1">
      <alignment horizontal="center" wrapText="1"/>
    </xf>
    <xf numFmtId="0" fontId="3" fillId="0" borderId="36" xfId="0" applyFont="1" applyFill="1" applyBorder="1" applyAlignment="1">
      <alignment horizontal="center" wrapText="1"/>
    </xf>
    <xf numFmtId="0" fontId="23" fillId="0" borderId="37" xfId="0" applyFont="1" applyFill="1" applyBorder="1"/>
    <xf numFmtId="3" fontId="0" fillId="0" borderId="14" xfId="0" applyNumberFormat="1" applyFill="1" applyBorder="1"/>
    <xf numFmtId="0" fontId="0" fillId="0" borderId="14" xfId="0" applyFill="1" applyBorder="1"/>
    <xf numFmtId="3" fontId="24" fillId="0" borderId="43" xfId="0" applyNumberFormat="1" applyFont="1" applyFill="1" applyBorder="1" applyAlignment="1">
      <alignment horizontal="right" vertical="center" wrapText="1"/>
    </xf>
    <xf numFmtId="3" fontId="24" fillId="0" borderId="85" xfId="0" applyNumberFormat="1" applyFont="1" applyFill="1" applyBorder="1" applyAlignment="1">
      <alignment horizontal="right" vertical="center" wrapText="1"/>
    </xf>
    <xf numFmtId="3" fontId="3" fillId="0" borderId="28" xfId="0" applyNumberFormat="1" applyFont="1" applyFill="1" applyBorder="1"/>
    <xf numFmtId="3" fontId="24" fillId="0" borderId="28" xfId="0" applyNumberFormat="1" applyFont="1" applyFill="1" applyBorder="1" applyAlignment="1">
      <alignment horizontal="right" vertical="center" wrapText="1"/>
    </xf>
    <xf numFmtId="3" fontId="3" fillId="0" borderId="48" xfId="0" applyNumberFormat="1" applyFont="1" applyFill="1" applyBorder="1"/>
    <xf numFmtId="3" fontId="3" fillId="0" borderId="70" xfId="0" applyNumberFormat="1" applyFont="1" applyFill="1" applyBorder="1"/>
    <xf numFmtId="0" fontId="24" fillId="0" borderId="64" xfId="0" applyFont="1" applyFill="1" applyBorder="1" applyAlignment="1">
      <alignment horizontal="center" vertical="center" wrapText="1"/>
    </xf>
    <xf numFmtId="0" fontId="24" fillId="0" borderId="15" xfId="0" applyFont="1" applyFill="1" applyBorder="1" applyAlignment="1">
      <alignment horizontal="center" vertical="center" wrapText="1"/>
    </xf>
    <xf numFmtId="3" fontId="24" fillId="0" borderId="15" xfId="0" applyNumberFormat="1" applyFont="1" applyFill="1" applyBorder="1" applyAlignment="1">
      <alignment horizontal="right" vertical="center" wrapText="1"/>
    </xf>
    <xf numFmtId="3" fontId="24" fillId="0" borderId="64" xfId="0" applyNumberFormat="1" applyFont="1" applyFill="1" applyBorder="1" applyAlignment="1">
      <alignment horizontal="right" vertical="center" wrapText="1"/>
    </xf>
    <xf numFmtId="3" fontId="3" fillId="0" borderId="15" xfId="0" applyNumberFormat="1" applyFont="1" applyFill="1" applyBorder="1"/>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3" fontId="24" fillId="0" borderId="14" xfId="0" applyNumberFormat="1" applyFont="1" applyFill="1" applyBorder="1" applyAlignment="1">
      <alignment horizontal="right" vertical="center" wrapText="1"/>
    </xf>
    <xf numFmtId="3" fontId="24" fillId="0" borderId="13" xfId="0" applyNumberFormat="1" applyFont="1" applyFill="1" applyBorder="1" applyAlignment="1">
      <alignment horizontal="right" vertical="center" wrapText="1"/>
    </xf>
    <xf numFmtId="3" fontId="3" fillId="0" borderId="14" xfId="0" applyNumberFormat="1" applyFont="1" applyFill="1" applyBorder="1"/>
    <xf numFmtId="0" fontId="24" fillId="0" borderId="58" xfId="0" applyFont="1" applyFill="1" applyBorder="1" applyAlignment="1">
      <alignment horizontal="right" vertical="center" wrapText="1"/>
    </xf>
    <xf numFmtId="0" fontId="24" fillId="0" borderId="63" xfId="0" applyFont="1" applyFill="1" applyBorder="1" applyAlignment="1">
      <alignment horizontal="right" vertical="center" wrapText="1"/>
    </xf>
    <xf numFmtId="3" fontId="24" fillId="0" borderId="63" xfId="0" applyNumberFormat="1" applyFont="1" applyFill="1" applyBorder="1" applyAlignment="1">
      <alignment horizontal="right" vertical="center" wrapText="1"/>
    </xf>
    <xf numFmtId="0" fontId="0" fillId="0" borderId="87" xfId="0" applyFill="1" applyBorder="1" applyAlignment="1">
      <alignment vertical="top"/>
    </xf>
    <xf numFmtId="0" fontId="0" fillId="0" borderId="93" xfId="0" applyFill="1" applyBorder="1" applyAlignment="1">
      <alignment horizontal="center" vertical="top"/>
    </xf>
    <xf numFmtId="0" fontId="23" fillId="35" borderId="38" xfId="0" applyFont="1" applyFill="1" applyBorder="1" applyAlignment="1">
      <alignment vertical="top"/>
    </xf>
    <xf numFmtId="0" fontId="0" fillId="0" borderId="93" xfId="0" applyFill="1" applyBorder="1" applyAlignment="1">
      <alignment vertical="top"/>
    </xf>
    <xf numFmtId="0" fontId="0" fillId="0" borderId="87" xfId="0" applyBorder="1" applyAlignment="1">
      <alignment vertical="top"/>
    </xf>
    <xf numFmtId="0" fontId="0" fillId="0" borderId="93" xfId="0" applyBorder="1" applyAlignment="1">
      <alignment vertical="top"/>
    </xf>
    <xf numFmtId="0" fontId="0" fillId="0" borderId="87" xfId="0" applyFill="1" applyBorder="1" applyAlignment="1">
      <alignment vertical="top" wrapText="1"/>
    </xf>
    <xf numFmtId="0" fontId="0" fillId="0" borderId="93" xfId="0" applyFill="1" applyBorder="1" applyAlignment="1">
      <alignment vertical="top" wrapText="1"/>
    </xf>
    <xf numFmtId="0" fontId="23" fillId="35" borderId="38" xfId="0" applyFont="1" applyFill="1" applyBorder="1" applyAlignment="1">
      <alignment vertical="top" wrapText="1"/>
    </xf>
    <xf numFmtId="0" fontId="0" fillId="0" borderId="51" xfId="0" applyFill="1" applyBorder="1" applyAlignment="1">
      <alignment vertical="top"/>
    </xf>
    <xf numFmtId="0" fontId="0" fillId="0" borderId="84" xfId="0" applyFill="1" applyBorder="1" applyAlignment="1">
      <alignment horizontal="center" vertical="top"/>
    </xf>
    <xf numFmtId="0" fontId="0" fillId="0" borderId="84" xfId="0" applyFill="1" applyBorder="1" applyAlignment="1">
      <alignment vertical="top"/>
    </xf>
    <xf numFmtId="0" fontId="0" fillId="0" borderId="51" xfId="0" applyBorder="1" applyAlignment="1">
      <alignment vertical="top"/>
    </xf>
    <xf numFmtId="0" fontId="0" fillId="0" borderId="84" xfId="0" applyBorder="1" applyAlignment="1">
      <alignment vertical="top"/>
    </xf>
    <xf numFmtId="0" fontId="0" fillId="0" borderId="51" xfId="0" applyFill="1" applyBorder="1" applyAlignment="1">
      <alignment vertical="top" wrapText="1"/>
    </xf>
    <xf numFmtId="0" fontId="0" fillId="0" borderId="84" xfId="0" applyFill="1" applyBorder="1" applyAlignment="1">
      <alignment vertical="top" wrapText="1"/>
    </xf>
    <xf numFmtId="0" fontId="0" fillId="0" borderId="54" xfId="0" applyFill="1" applyBorder="1" applyAlignment="1">
      <alignment vertical="top"/>
    </xf>
    <xf numFmtId="0" fontId="0" fillId="0" borderId="33" xfId="0" applyFill="1" applyBorder="1" applyAlignment="1">
      <alignment horizontal="center" vertical="top"/>
    </xf>
    <xf numFmtId="0" fontId="23" fillId="35" borderId="39" xfId="0" applyFont="1" applyFill="1" applyBorder="1" applyAlignment="1">
      <alignment vertical="top"/>
    </xf>
    <xf numFmtId="0" fontId="0" fillId="0" borderId="33" xfId="0" applyFill="1" applyBorder="1" applyAlignment="1">
      <alignment vertical="top"/>
    </xf>
    <xf numFmtId="0" fontId="0" fillId="0" borderId="54"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54" xfId="0" applyFill="1" applyBorder="1" applyAlignment="1">
      <alignment vertical="top" wrapText="1"/>
    </xf>
    <xf numFmtId="0" fontId="0" fillId="0" borderId="33" xfId="0" applyFill="1" applyBorder="1" applyAlignment="1">
      <alignment vertical="top" wrapText="1"/>
    </xf>
    <xf numFmtId="0" fontId="23" fillId="35" borderId="39" xfId="0" applyFont="1" applyFill="1" applyBorder="1" applyAlignment="1">
      <alignment vertical="top" wrapText="1"/>
    </xf>
    <xf numFmtId="1" fontId="0" fillId="0" borderId="93" xfId="0" applyNumberFormat="1" applyFill="1" applyBorder="1" applyAlignment="1">
      <alignment horizontal="center" vertical="top"/>
    </xf>
    <xf numFmtId="1" fontId="0" fillId="0" borderId="84" xfId="0" applyNumberFormat="1" applyFill="1" applyBorder="1" applyAlignment="1">
      <alignment horizontal="center" vertical="top"/>
    </xf>
    <xf numFmtId="1" fontId="0" fillId="0" borderId="33" xfId="0" applyNumberFormat="1" applyFill="1" applyBorder="1" applyAlignment="1">
      <alignment horizontal="center" vertical="top"/>
    </xf>
    <xf numFmtId="0" fontId="0" fillId="0" borderId="34" xfId="0" applyFill="1" applyBorder="1" applyAlignment="1">
      <alignment vertical="top" wrapText="1"/>
    </xf>
    <xf numFmtId="0" fontId="3" fillId="0" borderId="45" xfId="0" applyFont="1" applyBorder="1" applyAlignment="1">
      <alignment horizontal="center"/>
    </xf>
    <xf numFmtId="0" fontId="3" fillId="0" borderId="36" xfId="0" applyFont="1" applyBorder="1" applyAlignment="1">
      <alignment horizontal="center"/>
    </xf>
    <xf numFmtId="0" fontId="23" fillId="0" borderId="0" xfId="0" applyFont="1" applyFill="1" applyBorder="1" applyAlignment="1">
      <alignment horizontal="left" wrapText="1"/>
    </xf>
    <xf numFmtId="0" fontId="24" fillId="0" borderId="36" xfId="0" applyFont="1" applyFill="1" applyBorder="1" applyAlignment="1">
      <alignment horizontal="center" vertical="center" wrapText="1"/>
    </xf>
    <xf numFmtId="0" fontId="24" fillId="0" borderId="0" xfId="0" applyFont="1" applyFill="1" applyAlignment="1">
      <alignment horizontal="left" wrapText="1"/>
    </xf>
    <xf numFmtId="0" fontId="2" fillId="0" borderId="0" xfId="0" applyFont="1" applyAlignment="1">
      <alignment horizontal="center"/>
    </xf>
    <xf numFmtId="0" fontId="2" fillId="0" borderId="0" xfId="0" applyFont="1" applyAlignment="1">
      <alignment horizontal="left"/>
    </xf>
    <xf numFmtId="0" fontId="24" fillId="0" borderId="0" xfId="0" applyFont="1" applyFill="1" applyBorder="1" applyAlignment="1">
      <alignment horizontal="left" wrapText="1"/>
    </xf>
    <xf numFmtId="0" fontId="23" fillId="0" borderId="0" xfId="0" applyFont="1" applyFill="1" applyBorder="1" applyAlignment="1">
      <alignment horizontal="center" wrapText="1"/>
    </xf>
    <xf numFmtId="0" fontId="3" fillId="0" borderId="36" xfId="0" applyFont="1" applyFill="1" applyBorder="1" applyAlignment="1">
      <alignment horizontal="center"/>
    </xf>
    <xf numFmtId="0" fontId="2" fillId="35" borderId="31" xfId="0" applyFont="1" applyFill="1" applyBorder="1"/>
    <xf numFmtId="0" fontId="24" fillId="0" borderId="99" xfId="0" applyFont="1" applyFill="1" applyBorder="1" applyAlignment="1">
      <alignment horizontal="center" vertical="center" wrapText="1"/>
    </xf>
    <xf numFmtId="1" fontId="0" fillId="0" borderId="14" xfId="0" applyNumberFormat="1" applyBorder="1"/>
    <xf numFmtId="3" fontId="34" fillId="0" borderId="55" xfId="16" applyNumberFormat="1" applyFont="1" applyBorder="1" applyAlignment="1"/>
    <xf numFmtId="3" fontId="34" fillId="0" borderId="70" xfId="16" applyNumberFormat="1" applyFont="1" applyBorder="1" applyAlignment="1"/>
    <xf numFmtId="0" fontId="2" fillId="35" borderId="34" xfId="0" applyFont="1" applyFill="1" applyBorder="1"/>
    <xf numFmtId="2" fontId="24" fillId="0" borderId="49" xfId="44" applyNumberFormat="1" applyFont="1" applyBorder="1" applyAlignment="1">
      <alignment horizontal="center" wrapText="1"/>
    </xf>
    <xf numFmtId="0" fontId="29" fillId="34" borderId="45" xfId="45" applyFill="1" applyBorder="1" applyAlignment="1">
      <alignment horizontal="center"/>
    </xf>
    <xf numFmtId="0" fontId="29" fillId="34" borderId="35" xfId="45" applyFill="1" applyBorder="1" applyAlignment="1">
      <alignment horizontal="center"/>
    </xf>
    <xf numFmtId="0" fontId="29" fillId="34" borderId="36" xfId="45" applyFill="1" applyBorder="1" applyAlignment="1">
      <alignment horizontal="center"/>
    </xf>
    <xf numFmtId="0" fontId="3" fillId="0" borderId="45"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25" fillId="0" borderId="45" xfId="0" applyFont="1" applyFill="1" applyBorder="1" applyAlignment="1">
      <alignment horizontal="left" vertical="center"/>
    </xf>
    <xf numFmtId="0" fontId="25" fillId="0" borderId="36" xfId="0" applyFont="1" applyFill="1" applyBorder="1" applyAlignment="1">
      <alignment horizontal="left" vertical="center"/>
    </xf>
    <xf numFmtId="0" fontId="24" fillId="0" borderId="45" xfId="0" applyFont="1" applyFill="1" applyBorder="1" applyAlignment="1">
      <alignment horizontal="center"/>
    </xf>
    <xf numFmtId="0" fontId="24" fillId="0" borderId="35" xfId="0" applyFont="1" applyFill="1" applyBorder="1" applyAlignment="1">
      <alignment horizontal="center"/>
    </xf>
    <xf numFmtId="0" fontId="24" fillId="0" borderId="36" xfId="0" applyFont="1" applyFill="1" applyBorder="1" applyAlignment="1">
      <alignment horizontal="center"/>
    </xf>
    <xf numFmtId="0" fontId="23" fillId="0" borderId="0" xfId="0" applyFont="1" applyFill="1" applyBorder="1" applyAlignment="1">
      <alignment horizontal="left" wrapText="1"/>
    </xf>
    <xf numFmtId="0" fontId="24" fillId="0" borderId="0" xfId="0" applyFont="1" applyFill="1" applyBorder="1" applyAlignment="1">
      <alignment horizontal="left"/>
    </xf>
    <xf numFmtId="0" fontId="24" fillId="0" borderId="37" xfId="0" applyFont="1" applyFill="1" applyBorder="1" applyAlignment="1">
      <alignment vertical="center" wrapText="1"/>
    </xf>
    <xf numFmtId="0" fontId="24" fillId="0" borderId="39" xfId="0" applyFont="1" applyFill="1" applyBorder="1" applyAlignment="1">
      <alignment vertical="center" wrapText="1"/>
    </xf>
    <xf numFmtId="0" fontId="24" fillId="0" borderId="45"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36" xfId="0" applyFont="1" applyFill="1" applyBorder="1" applyAlignment="1">
      <alignment horizontal="center" vertical="center" wrapText="1"/>
    </xf>
    <xf numFmtId="3" fontId="24" fillId="0" borderId="95" xfId="0" applyNumberFormat="1" applyFont="1" applyFill="1" applyBorder="1" applyAlignment="1">
      <alignment horizontal="right"/>
    </xf>
    <xf numFmtId="3" fontId="24" fillId="0" borderId="41" xfId="0" applyNumberFormat="1" applyFont="1" applyFill="1" applyBorder="1" applyAlignment="1">
      <alignment horizontal="right"/>
    </xf>
    <xf numFmtId="3" fontId="24" fillId="0" borderId="45" xfId="0" applyNumberFormat="1" applyFont="1" applyFill="1" applyBorder="1" applyAlignment="1">
      <alignment horizontal="center" wrapText="1"/>
    </xf>
    <xf numFmtId="3" fontId="24" fillId="0" borderId="36" xfId="0" applyNumberFormat="1" applyFont="1" applyFill="1" applyBorder="1" applyAlignment="1">
      <alignment horizontal="center" wrapText="1"/>
    </xf>
    <xf numFmtId="3" fontId="24" fillId="0" borderId="97" xfId="0" applyNumberFormat="1" applyFont="1" applyFill="1" applyBorder="1" applyAlignment="1">
      <alignment horizontal="right"/>
    </xf>
    <xf numFmtId="3" fontId="24" fillId="0" borderId="85" xfId="0" applyNumberFormat="1" applyFont="1" applyFill="1" applyBorder="1" applyAlignment="1">
      <alignment horizontal="right"/>
    </xf>
    <xf numFmtId="3" fontId="24" fillId="0" borderId="96" xfId="0" applyNumberFormat="1" applyFont="1" applyFill="1" applyBorder="1" applyAlignment="1">
      <alignment horizontal="right"/>
    </xf>
    <xf numFmtId="3" fontId="24" fillId="0" borderId="84" xfId="0" applyNumberFormat="1" applyFont="1" applyFill="1" applyBorder="1" applyAlignment="1">
      <alignment horizontal="right"/>
    </xf>
    <xf numFmtId="3" fontId="24" fillId="0" borderId="98" xfId="0" applyNumberFormat="1" applyFont="1" applyFill="1" applyBorder="1" applyAlignment="1">
      <alignment horizontal="right"/>
    </xf>
    <xf numFmtId="3" fontId="24" fillId="0" borderId="93" xfId="0" applyNumberFormat="1" applyFont="1" applyFill="1" applyBorder="1" applyAlignment="1">
      <alignment horizontal="right"/>
    </xf>
    <xf numFmtId="0" fontId="24" fillId="0" borderId="0" xfId="0" applyFont="1" applyFill="1" applyAlignment="1">
      <alignment horizontal="left" wrapText="1"/>
    </xf>
    <xf numFmtId="0" fontId="23" fillId="0" borderId="0" xfId="0" applyFont="1" applyFill="1" applyAlignment="1">
      <alignment horizontal="left" wrapText="1"/>
    </xf>
    <xf numFmtId="0" fontId="24" fillId="0" borderId="33"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left"/>
    </xf>
    <xf numFmtId="0" fontId="23" fillId="0" borderId="0" xfId="0" applyFont="1" applyFill="1" applyAlignment="1">
      <alignment horizontal="left" vertical="top" wrapText="1"/>
    </xf>
    <xf numFmtId="0" fontId="24" fillId="0" borderId="44"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3" fillId="0" borderId="50" xfId="0" applyFont="1" applyFill="1" applyBorder="1" applyAlignment="1">
      <alignment vertical="center" wrapText="1"/>
    </xf>
    <xf numFmtId="0" fontId="23" fillId="0" borderId="51" xfId="0" applyFont="1" applyFill="1" applyBorder="1" applyAlignment="1">
      <alignment vertical="center" wrapText="1"/>
    </xf>
    <xf numFmtId="0" fontId="23" fillId="0" borderId="62" xfId="0" applyFont="1" applyFill="1" applyBorder="1" applyAlignment="1">
      <alignment vertical="center" wrapText="1"/>
    </xf>
    <xf numFmtId="0" fontId="24" fillId="0" borderId="0" xfId="0" applyFont="1" applyFill="1" applyBorder="1" applyAlignment="1">
      <alignment horizontal="left" wrapText="1"/>
    </xf>
    <xf numFmtId="0" fontId="23" fillId="0" borderId="44" xfId="0" applyFont="1" applyFill="1" applyBorder="1" applyAlignment="1">
      <alignment vertical="center" wrapText="1"/>
    </xf>
    <xf numFmtId="0" fontId="23" fillId="0" borderId="56" xfId="0" applyFont="1" applyFill="1" applyBorder="1" applyAlignment="1">
      <alignment vertical="center" wrapText="1"/>
    </xf>
    <xf numFmtId="0" fontId="23" fillId="0" borderId="65" xfId="0" applyFont="1" applyFill="1" applyBorder="1" applyAlignment="1">
      <alignment vertical="center" wrapText="1"/>
    </xf>
    <xf numFmtId="0" fontId="23" fillId="0" borderId="66" xfId="0" applyFont="1" applyFill="1" applyBorder="1" applyAlignment="1">
      <alignment vertical="center" wrapText="1"/>
    </xf>
    <xf numFmtId="0" fontId="24" fillId="0" borderId="44" xfId="0" applyFont="1" applyFill="1" applyBorder="1" applyAlignment="1">
      <alignment horizontal="right" vertical="center" wrapText="1"/>
    </xf>
    <xf numFmtId="0" fontId="24" fillId="0" borderId="56" xfId="0" applyFont="1" applyFill="1" applyBorder="1" applyAlignment="1">
      <alignment horizontal="right" vertical="center" wrapText="1"/>
    </xf>
    <xf numFmtId="0" fontId="23" fillId="0" borderId="0" xfId="0" applyFont="1" applyFill="1" applyBorder="1" applyAlignment="1">
      <alignment horizontal="center" wrapText="1"/>
    </xf>
    <xf numFmtId="0" fontId="24" fillId="0" borderId="0" xfId="0" applyFont="1" applyFill="1" applyAlignment="1">
      <alignment horizontal="left"/>
    </xf>
    <xf numFmtId="0" fontId="23" fillId="0" borderId="0" xfId="0" applyFont="1" applyAlignment="1">
      <alignment horizontal="left" vertical="center" wrapText="1"/>
    </xf>
    <xf numFmtId="0" fontId="32" fillId="0" borderId="0" xfId="0" applyFont="1" applyAlignment="1">
      <alignment horizontal="left" vertical="center" wrapText="1"/>
    </xf>
    <xf numFmtId="0" fontId="3" fillId="0" borderId="0" xfId="0" applyFont="1" applyAlignment="1">
      <alignment horizontal="left" wrapText="1"/>
    </xf>
    <xf numFmtId="0" fontId="2" fillId="0" borderId="38" xfId="44" applyFont="1" applyBorder="1" applyAlignment="1">
      <alignment horizontal="left" vertical="center" wrapText="1"/>
    </xf>
    <xf numFmtId="0" fontId="2" fillId="0" borderId="39" xfId="44" applyFont="1" applyBorder="1" applyAlignment="1">
      <alignment horizontal="left" vertical="center" wrapText="1"/>
    </xf>
    <xf numFmtId="0" fontId="2" fillId="0" borderId="37" xfId="44" applyFont="1" applyBorder="1" applyAlignment="1">
      <alignment horizontal="left" vertical="center" wrapText="1"/>
    </xf>
    <xf numFmtId="0" fontId="23" fillId="0" borderId="0" xfId="0" applyFont="1" applyFill="1" applyBorder="1" applyAlignment="1">
      <alignment horizontal="left" vertical="center" wrapText="1"/>
    </xf>
    <xf numFmtId="0" fontId="3" fillId="0" borderId="45" xfId="0" applyFont="1" applyFill="1" applyBorder="1" applyAlignment="1">
      <alignment horizontal="center"/>
    </xf>
    <xf numFmtId="0" fontId="3" fillId="0" borderId="36" xfId="0" applyFont="1" applyFill="1" applyBorder="1" applyAlignment="1">
      <alignment horizontal="center"/>
    </xf>
    <xf numFmtId="0" fontId="2" fillId="0" borderId="0" xfId="0" applyFont="1" applyAlignment="1">
      <alignment horizontal="lef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2" xr:uid="{00000000-0005-0000-0000-000027000000}"/>
    <cellStyle name="Normal 3" xfId="44" xr:uid="{00000000-0005-0000-0000-000028000000}"/>
    <cellStyle name="Note 2" xfId="43" xr:uid="{00000000-0005-0000-0000-000029000000}"/>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BDBDB"/>
      <rgbColor rgb="00808080"/>
      <rgbColor rgb="00668526"/>
      <rgbColor rgb="00AFBD86"/>
      <rgbColor rgb="00277691"/>
      <rgbColor rgb="00D7972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E9D41"/>
      <color rgb="FFF6E50A"/>
      <color rgb="FFFF8F75"/>
      <color rgb="FF99CCFF"/>
      <color rgb="FFFFCC66"/>
      <color rgb="FF990099"/>
      <color rgb="FF660066"/>
      <color rgb="FF800080"/>
      <color rgb="FFFF66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8099229531792"/>
          <c:y val="3.518029903254178E-2"/>
          <c:w val="0.71874546878941981"/>
          <c:h val="0.92260334212840811"/>
        </c:manualLayout>
      </c:layout>
      <c:barChart>
        <c:barDir val="col"/>
        <c:grouping val="stacked"/>
        <c:varyColors val="0"/>
        <c:ser>
          <c:idx val="0"/>
          <c:order val="0"/>
          <c:tx>
            <c:strRef>
              <c:f>'Tab 1'!$B$4</c:f>
              <c:strCache>
                <c:ptCount val="1"/>
                <c:pt idx="0">
                  <c:v>2005-06</c:v>
                </c:pt>
              </c:strCache>
            </c:strRef>
          </c:tx>
          <c:spPr>
            <a:solidFill>
              <a:srgbClr val="F6E50A"/>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1'!$B$5:$B$8</c:f>
              <c:numCache>
                <c:formatCode>#,##0</c:formatCode>
                <c:ptCount val="4"/>
                <c:pt idx="0">
                  <c:v>456030</c:v>
                </c:pt>
                <c:pt idx="1">
                  <c:v>292090</c:v>
                </c:pt>
                <c:pt idx="2">
                  <c:v>-262790</c:v>
                </c:pt>
                <c:pt idx="3">
                  <c:v>13650</c:v>
                </c:pt>
              </c:numCache>
            </c:numRef>
          </c:val>
          <c:extLst>
            <c:ext xmlns:c16="http://schemas.microsoft.com/office/drawing/2014/chart" uri="{C3380CC4-5D6E-409C-BE32-E72D297353CC}">
              <c16:uniqueId val="{00000000-668E-45FB-B1EA-92A9DB0A95F3}"/>
            </c:ext>
          </c:extLst>
        </c:ser>
        <c:ser>
          <c:idx val="1"/>
          <c:order val="1"/>
          <c:tx>
            <c:strRef>
              <c:f>'Tab 1'!$C$4</c:f>
              <c:strCache>
                <c:ptCount val="1"/>
                <c:pt idx="0">
                  <c:v>2006-07</c:v>
                </c:pt>
              </c:strCache>
            </c:strRef>
          </c:tx>
          <c:spPr>
            <a:solidFill>
              <a:srgbClr val="FF6600"/>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1'!$C$5:$C$8</c:f>
              <c:numCache>
                <c:formatCode>#,##0</c:formatCode>
                <c:ptCount val="4"/>
                <c:pt idx="0">
                  <c:v>160510</c:v>
                </c:pt>
                <c:pt idx="1">
                  <c:v>384370</c:v>
                </c:pt>
                <c:pt idx="2">
                  <c:v>1088160</c:v>
                </c:pt>
                <c:pt idx="3">
                  <c:v>1230</c:v>
                </c:pt>
              </c:numCache>
            </c:numRef>
          </c:val>
          <c:extLst>
            <c:ext xmlns:c16="http://schemas.microsoft.com/office/drawing/2014/chart" uri="{C3380CC4-5D6E-409C-BE32-E72D297353CC}">
              <c16:uniqueId val="{00000001-668E-45FB-B1EA-92A9DB0A95F3}"/>
            </c:ext>
          </c:extLst>
        </c:ser>
        <c:ser>
          <c:idx val="2"/>
          <c:order val="2"/>
          <c:tx>
            <c:strRef>
              <c:f>'Tab 1'!$D$4</c:f>
              <c:strCache>
                <c:ptCount val="1"/>
                <c:pt idx="0">
                  <c:v>2007-08</c:v>
                </c:pt>
              </c:strCache>
            </c:strRef>
          </c:tx>
          <c:spPr>
            <a:solidFill>
              <a:srgbClr val="CC0000"/>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1'!$D$5:$D$8</c:f>
              <c:numCache>
                <c:formatCode>#,##0</c:formatCode>
                <c:ptCount val="4"/>
                <c:pt idx="0">
                  <c:v>80500</c:v>
                </c:pt>
                <c:pt idx="1">
                  <c:v>227600</c:v>
                </c:pt>
                <c:pt idx="2">
                  <c:v>1041300</c:v>
                </c:pt>
                <c:pt idx="3">
                  <c:v>1990</c:v>
                </c:pt>
              </c:numCache>
            </c:numRef>
          </c:val>
          <c:extLst>
            <c:ext xmlns:c16="http://schemas.microsoft.com/office/drawing/2014/chart" uri="{C3380CC4-5D6E-409C-BE32-E72D297353CC}">
              <c16:uniqueId val="{00000002-668E-45FB-B1EA-92A9DB0A95F3}"/>
            </c:ext>
          </c:extLst>
        </c:ser>
        <c:ser>
          <c:idx val="3"/>
          <c:order val="3"/>
          <c:tx>
            <c:strRef>
              <c:f>'Tab 1'!$E$4</c:f>
              <c:strCache>
                <c:ptCount val="1"/>
                <c:pt idx="0">
                  <c:v>2008-09</c:v>
                </c:pt>
              </c:strCache>
            </c:strRef>
          </c:tx>
          <c:spPr>
            <a:solidFill>
              <a:srgbClr val="990033"/>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1'!$E$5:$E$8</c:f>
              <c:numCache>
                <c:formatCode>#,##0</c:formatCode>
                <c:ptCount val="4"/>
                <c:pt idx="0">
                  <c:v>81610</c:v>
                </c:pt>
                <c:pt idx="1">
                  <c:v>284340</c:v>
                </c:pt>
                <c:pt idx="2">
                  <c:v>1032350</c:v>
                </c:pt>
                <c:pt idx="3">
                  <c:v>2680</c:v>
                </c:pt>
              </c:numCache>
            </c:numRef>
          </c:val>
          <c:extLst>
            <c:ext xmlns:c16="http://schemas.microsoft.com/office/drawing/2014/chart" uri="{C3380CC4-5D6E-409C-BE32-E72D297353CC}">
              <c16:uniqueId val="{00000003-668E-45FB-B1EA-92A9DB0A95F3}"/>
            </c:ext>
          </c:extLst>
        </c:ser>
        <c:ser>
          <c:idx val="4"/>
          <c:order val="4"/>
          <c:tx>
            <c:strRef>
              <c:f>'Tab 1'!$F$4</c:f>
              <c:strCache>
                <c:ptCount val="1"/>
                <c:pt idx="0">
                  <c:v>2009-10</c:v>
                </c:pt>
              </c:strCache>
            </c:strRef>
          </c:tx>
          <c:spPr>
            <a:solidFill>
              <a:srgbClr val="990099"/>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1'!$F$5:$F$8</c:f>
              <c:numCache>
                <c:formatCode>#,##0</c:formatCode>
                <c:ptCount val="4"/>
                <c:pt idx="0">
                  <c:v>123700</c:v>
                </c:pt>
                <c:pt idx="1">
                  <c:v>174360</c:v>
                </c:pt>
                <c:pt idx="2">
                  <c:v>1022640</c:v>
                </c:pt>
                <c:pt idx="3">
                  <c:v>3070</c:v>
                </c:pt>
              </c:numCache>
            </c:numRef>
          </c:val>
          <c:extLst>
            <c:ext xmlns:c16="http://schemas.microsoft.com/office/drawing/2014/chart" uri="{C3380CC4-5D6E-409C-BE32-E72D297353CC}">
              <c16:uniqueId val="{00000004-668E-45FB-B1EA-92A9DB0A95F3}"/>
            </c:ext>
          </c:extLst>
        </c:ser>
        <c:ser>
          <c:idx val="5"/>
          <c:order val="5"/>
          <c:tx>
            <c:strRef>
              <c:f>'Tab 1'!$G$4</c:f>
              <c:strCache>
                <c:ptCount val="1"/>
                <c:pt idx="0">
                  <c:v>2010-11</c:v>
                </c:pt>
              </c:strCache>
            </c:strRef>
          </c:tx>
          <c:spPr>
            <a:solidFill>
              <a:srgbClr val="0094C8"/>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1'!$G$5:$G$8</c:f>
              <c:numCache>
                <c:formatCode>#,##0</c:formatCode>
                <c:ptCount val="4"/>
                <c:pt idx="0">
                  <c:v>387160</c:v>
                </c:pt>
                <c:pt idx="1">
                  <c:v>445600</c:v>
                </c:pt>
                <c:pt idx="2">
                  <c:v>978960</c:v>
                </c:pt>
                <c:pt idx="3">
                  <c:v>2480</c:v>
                </c:pt>
              </c:numCache>
            </c:numRef>
          </c:val>
          <c:extLst>
            <c:ext xmlns:c16="http://schemas.microsoft.com/office/drawing/2014/chart" uri="{C3380CC4-5D6E-409C-BE32-E72D297353CC}">
              <c16:uniqueId val="{00000005-668E-45FB-B1EA-92A9DB0A95F3}"/>
            </c:ext>
          </c:extLst>
        </c:ser>
        <c:ser>
          <c:idx val="6"/>
          <c:order val="6"/>
          <c:tx>
            <c:strRef>
              <c:f>'Tab 1'!$H$4</c:f>
              <c:strCache>
                <c:ptCount val="1"/>
                <c:pt idx="0">
                  <c:v>2011-12</c:v>
                </c:pt>
              </c:strCache>
            </c:strRef>
          </c:tx>
          <c:spPr>
            <a:solidFill>
              <a:srgbClr val="008080"/>
            </a:solidFill>
            <a:ln>
              <a:noFill/>
            </a:ln>
            <a:effectLst/>
          </c:spPr>
          <c:invertIfNegative val="0"/>
          <c:dPt>
            <c:idx val="2"/>
            <c:invertIfNegative val="0"/>
            <c:bubble3D val="0"/>
            <c:spPr>
              <a:solidFill>
                <a:srgbClr val="0070C0"/>
              </a:solidFill>
              <a:ln>
                <a:noFill/>
              </a:ln>
              <a:effectLst/>
            </c:spPr>
            <c:extLst>
              <c:ext xmlns:c16="http://schemas.microsoft.com/office/drawing/2014/chart" uri="{C3380CC4-5D6E-409C-BE32-E72D297353CC}">
                <c16:uniqueId val="{0000000F-668E-45FB-B1EA-92A9DB0A95F3}"/>
              </c:ext>
            </c:extLst>
          </c:dPt>
          <c:cat>
            <c:strRef>
              <c:f>'Tab 1'!$A$5:$A$8</c:f>
              <c:strCache>
                <c:ptCount val="4"/>
                <c:pt idx="0">
                  <c:v>Conservation</c:v>
                </c:pt>
                <c:pt idx="1">
                  <c:v>Restoration</c:v>
                </c:pt>
                <c:pt idx="2">
                  <c:v>Management</c:v>
                </c:pt>
                <c:pt idx="3">
                  <c:v>Approved for Clearing</c:v>
                </c:pt>
              </c:strCache>
            </c:strRef>
          </c:cat>
          <c:val>
            <c:numRef>
              <c:f>'Tab 1'!$H$5:$H$8</c:f>
              <c:numCache>
                <c:formatCode>#,##0</c:formatCode>
                <c:ptCount val="4"/>
                <c:pt idx="0">
                  <c:v>39490</c:v>
                </c:pt>
                <c:pt idx="1">
                  <c:v>222400</c:v>
                </c:pt>
                <c:pt idx="2">
                  <c:v>1343009.51</c:v>
                </c:pt>
                <c:pt idx="3">
                  <c:v>1310</c:v>
                </c:pt>
              </c:numCache>
            </c:numRef>
          </c:val>
          <c:extLst>
            <c:ext xmlns:c16="http://schemas.microsoft.com/office/drawing/2014/chart" uri="{C3380CC4-5D6E-409C-BE32-E72D297353CC}">
              <c16:uniqueId val="{00000006-668E-45FB-B1EA-92A9DB0A95F3}"/>
            </c:ext>
          </c:extLst>
        </c:ser>
        <c:ser>
          <c:idx val="7"/>
          <c:order val="7"/>
          <c:tx>
            <c:strRef>
              <c:f>'Tab 1'!$I$4</c:f>
              <c:strCache>
                <c:ptCount val="1"/>
                <c:pt idx="0">
                  <c:v>2012-13</c:v>
                </c:pt>
              </c:strCache>
            </c:strRef>
          </c:tx>
          <c:spPr>
            <a:solidFill>
              <a:srgbClr val="009900"/>
            </a:solidFill>
            <a:ln>
              <a:noFill/>
            </a:ln>
            <a:effectLst/>
          </c:spPr>
          <c:invertIfNegative val="0"/>
          <c:dPt>
            <c:idx val="2"/>
            <c:invertIfNegative val="0"/>
            <c:bubble3D val="0"/>
            <c:spPr>
              <a:solidFill>
                <a:srgbClr val="006000"/>
              </a:solidFill>
              <a:ln>
                <a:noFill/>
              </a:ln>
              <a:effectLst/>
            </c:spPr>
            <c:extLst>
              <c:ext xmlns:c16="http://schemas.microsoft.com/office/drawing/2014/chart" uri="{C3380CC4-5D6E-409C-BE32-E72D297353CC}">
                <c16:uniqueId val="{00000010-668E-45FB-B1EA-92A9DB0A95F3}"/>
              </c:ext>
            </c:extLst>
          </c:dPt>
          <c:cat>
            <c:strRef>
              <c:f>'Tab 1'!$A$5:$A$8</c:f>
              <c:strCache>
                <c:ptCount val="4"/>
                <c:pt idx="0">
                  <c:v>Conservation</c:v>
                </c:pt>
                <c:pt idx="1">
                  <c:v>Restoration</c:v>
                </c:pt>
                <c:pt idx="2">
                  <c:v>Management</c:v>
                </c:pt>
                <c:pt idx="3">
                  <c:v>Approved for Clearing</c:v>
                </c:pt>
              </c:strCache>
            </c:strRef>
          </c:cat>
          <c:val>
            <c:numRef>
              <c:f>'Tab 1'!$I$5:$I$8</c:f>
              <c:numCache>
                <c:formatCode>#,##0</c:formatCode>
                <c:ptCount val="4"/>
                <c:pt idx="0">
                  <c:v>20440</c:v>
                </c:pt>
                <c:pt idx="1">
                  <c:v>329000</c:v>
                </c:pt>
                <c:pt idx="2">
                  <c:v>1357100</c:v>
                </c:pt>
                <c:pt idx="3">
                  <c:v>2910</c:v>
                </c:pt>
              </c:numCache>
            </c:numRef>
          </c:val>
          <c:extLst>
            <c:ext xmlns:c16="http://schemas.microsoft.com/office/drawing/2014/chart" uri="{C3380CC4-5D6E-409C-BE32-E72D297353CC}">
              <c16:uniqueId val="{00000007-668E-45FB-B1EA-92A9DB0A95F3}"/>
            </c:ext>
          </c:extLst>
        </c:ser>
        <c:ser>
          <c:idx val="8"/>
          <c:order val="8"/>
          <c:tx>
            <c:strRef>
              <c:f>'Tab 1'!$J$4</c:f>
              <c:strCache>
                <c:ptCount val="1"/>
                <c:pt idx="0">
                  <c:v>2013-14</c:v>
                </c:pt>
              </c:strCache>
            </c:strRef>
          </c:tx>
          <c:spPr>
            <a:solidFill>
              <a:srgbClr val="99CCFF"/>
            </a:solidFill>
            <a:ln>
              <a:noFill/>
            </a:ln>
            <a:effectLst/>
          </c:spPr>
          <c:invertIfNegative val="0"/>
          <c:dLbls>
            <c:dLbl>
              <c:idx val="0"/>
              <c:layout>
                <c:manualLayout>
                  <c:x val="8.0108798281400251E-4"/>
                  <c:y val="-4.2216358839050262E-2"/>
                </c:manualLayout>
              </c:layout>
              <c:tx>
                <c:rich>
                  <a:bodyPr/>
                  <a:lstStyle/>
                  <a:p>
                    <a:fld id="{505C0F4B-7AAE-416E-8550-8C8EBB8FA212}"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68E-45FB-B1EA-92A9DB0A95F3}"/>
                </c:ext>
              </c:extLst>
            </c:dLbl>
            <c:dLbl>
              <c:idx val="1"/>
              <c:layout>
                <c:manualLayout>
                  <c:x val="0"/>
                  <c:y val="-5.6288478452066845E-2"/>
                </c:manualLayout>
              </c:layout>
              <c:tx>
                <c:rich>
                  <a:bodyPr/>
                  <a:lstStyle/>
                  <a:p>
                    <a:fld id="{85CAE809-E98B-47DD-B569-162B96E3D8BF}"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68E-45FB-B1EA-92A9DB0A95F3}"/>
                </c:ext>
              </c:extLst>
            </c:dLbl>
            <c:dLbl>
              <c:idx val="2"/>
              <c:layout>
                <c:manualLayout>
                  <c:x val="0"/>
                  <c:y val="-0.17238346525945469"/>
                </c:manualLayout>
              </c:layout>
              <c:tx>
                <c:rich>
                  <a:bodyPr/>
                  <a:lstStyle/>
                  <a:p>
                    <a:fld id="{C7FF607A-3DE7-461F-BBCD-86075F177570}"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68E-45FB-B1EA-92A9DB0A95F3}"/>
                </c:ext>
              </c:extLst>
            </c:dLbl>
            <c:dLbl>
              <c:idx val="3"/>
              <c:layout>
                <c:manualLayout>
                  <c:x val="0"/>
                  <c:y val="-3.5180299032541905E-2"/>
                </c:manualLayout>
              </c:layout>
              <c:tx>
                <c:rich>
                  <a:bodyPr/>
                  <a:lstStyle/>
                  <a:p>
                    <a:fld id="{6475FDAA-1BE7-48B9-B3CA-F6888A8B6E91}"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68E-45FB-B1EA-92A9DB0A95F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'Tab 1'!$A$5:$A$8</c:f>
              <c:strCache>
                <c:ptCount val="4"/>
                <c:pt idx="0">
                  <c:v>Conservation</c:v>
                </c:pt>
                <c:pt idx="1">
                  <c:v>Restoration</c:v>
                </c:pt>
                <c:pt idx="2">
                  <c:v>Management</c:v>
                </c:pt>
                <c:pt idx="3">
                  <c:v>Approved for Clearing</c:v>
                </c:pt>
              </c:strCache>
            </c:strRef>
          </c:cat>
          <c:val>
            <c:numRef>
              <c:f>'Tab 1'!$J$5:$J$8</c:f>
              <c:numCache>
                <c:formatCode>#,##0</c:formatCode>
                <c:ptCount val="4"/>
                <c:pt idx="0">
                  <c:v>31210</c:v>
                </c:pt>
                <c:pt idx="1">
                  <c:v>178880</c:v>
                </c:pt>
                <c:pt idx="2">
                  <c:v>333590</c:v>
                </c:pt>
                <c:pt idx="3">
                  <c:v>920</c:v>
                </c:pt>
              </c:numCache>
            </c:numRef>
          </c:val>
          <c:extLst>
            <c:ext xmlns:c15="http://schemas.microsoft.com/office/drawing/2012/chart" uri="{02D57815-91ED-43cb-92C2-25804820EDAC}">
              <c15:datalabelsRange>
                <c15:f>'Tab 1'!$N$5:$N$8</c15:f>
                <c15:dlblRangeCache>
                  <c:ptCount val="4"/>
                  <c:pt idx="0">
                    <c:v>1,515,740</c:v>
                  </c:pt>
                  <c:pt idx="1">
                    <c:v>2,834,820</c:v>
                  </c:pt>
                  <c:pt idx="2">
                    <c:v>9,881,700</c:v>
                  </c:pt>
                  <c:pt idx="3">
                    <c:v>43,280</c:v>
                  </c:pt>
                </c15:dlblRangeCache>
              </c15:datalabelsRange>
            </c:ext>
            <c:ext xmlns:c16="http://schemas.microsoft.com/office/drawing/2014/chart" uri="{C3380CC4-5D6E-409C-BE32-E72D297353CC}">
              <c16:uniqueId val="{0000000C-668E-45FB-B1EA-92A9DB0A95F3}"/>
            </c:ext>
          </c:extLst>
        </c:ser>
        <c:ser>
          <c:idx val="9"/>
          <c:order val="9"/>
          <c:tx>
            <c:strRef>
              <c:f>'Tab 1'!$K$4</c:f>
              <c:strCache>
                <c:ptCount val="1"/>
                <c:pt idx="0">
                  <c:v>2014-15</c:v>
                </c:pt>
              </c:strCache>
            </c:strRef>
          </c:tx>
          <c:spPr>
            <a:solidFill>
              <a:srgbClr val="FFCC66"/>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1'!$K$5:$K$8</c:f>
              <c:numCache>
                <c:formatCode>#,##0</c:formatCode>
                <c:ptCount val="4"/>
                <c:pt idx="0">
                  <c:v>55060</c:v>
                </c:pt>
                <c:pt idx="1">
                  <c:v>110140</c:v>
                </c:pt>
                <c:pt idx="2">
                  <c:v>679500</c:v>
                </c:pt>
                <c:pt idx="3">
                  <c:v>2280</c:v>
                </c:pt>
              </c:numCache>
            </c:numRef>
          </c:val>
          <c:extLst>
            <c:ext xmlns:c16="http://schemas.microsoft.com/office/drawing/2014/chart" uri="{C3380CC4-5D6E-409C-BE32-E72D297353CC}">
              <c16:uniqueId val="{0000000D-668E-45FB-B1EA-92A9DB0A95F3}"/>
            </c:ext>
          </c:extLst>
        </c:ser>
        <c:ser>
          <c:idx val="10"/>
          <c:order val="10"/>
          <c:tx>
            <c:strRef>
              <c:f>'Tab 1'!$L$4</c:f>
              <c:strCache>
                <c:ptCount val="1"/>
                <c:pt idx="0">
                  <c:v>2015-16</c:v>
                </c:pt>
              </c:strCache>
            </c:strRef>
          </c:tx>
          <c:spPr>
            <a:solidFill>
              <a:srgbClr val="FF8F75"/>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1'!$L$5:$L$8</c:f>
              <c:numCache>
                <c:formatCode>#,##0</c:formatCode>
                <c:ptCount val="4"/>
                <c:pt idx="0">
                  <c:v>43570</c:v>
                </c:pt>
                <c:pt idx="1">
                  <c:v>100200</c:v>
                </c:pt>
                <c:pt idx="2">
                  <c:v>504420</c:v>
                </c:pt>
                <c:pt idx="3">
                  <c:v>7390</c:v>
                </c:pt>
              </c:numCache>
            </c:numRef>
          </c:val>
          <c:extLst>
            <c:ext xmlns:c16="http://schemas.microsoft.com/office/drawing/2014/chart" uri="{C3380CC4-5D6E-409C-BE32-E72D297353CC}">
              <c16:uniqueId val="{0000000E-668E-45FB-B1EA-92A9DB0A95F3}"/>
            </c:ext>
          </c:extLst>
        </c:ser>
        <c:ser>
          <c:idx val="11"/>
          <c:order val="11"/>
          <c:tx>
            <c:strRef>
              <c:f>'Tab 1'!$M$4</c:f>
              <c:strCache>
                <c:ptCount val="1"/>
                <c:pt idx="0">
                  <c:v>2016-17</c:v>
                </c:pt>
              </c:strCache>
            </c:strRef>
          </c:tx>
          <c:spPr>
            <a:solidFill>
              <a:schemeClr val="accent6">
                <a:lumMod val="60000"/>
              </a:schemeClr>
            </a:solidFill>
            <a:ln>
              <a:noFill/>
            </a:ln>
            <a:effectLst/>
          </c:spPr>
          <c:invertIfNegative val="0"/>
          <c:cat>
            <c:strRef>
              <c:f>'Tab 1'!$A$5:$A$8</c:f>
              <c:strCache>
                <c:ptCount val="4"/>
                <c:pt idx="0">
                  <c:v>Conservation</c:v>
                </c:pt>
                <c:pt idx="1">
                  <c:v>Restoration</c:v>
                </c:pt>
                <c:pt idx="2">
                  <c:v>Management</c:v>
                </c:pt>
                <c:pt idx="3">
                  <c:v>Approved for Clearing</c:v>
                </c:pt>
              </c:strCache>
            </c:strRef>
          </c:cat>
          <c:val>
            <c:numRef>
              <c:f>'Tab 1'!$M$5:$M$8</c:f>
              <c:numCache>
                <c:formatCode>#,##0</c:formatCode>
                <c:ptCount val="4"/>
                <c:pt idx="0">
                  <c:v>36460</c:v>
                </c:pt>
                <c:pt idx="1">
                  <c:v>85839.77</c:v>
                </c:pt>
                <c:pt idx="2">
                  <c:v>763460</c:v>
                </c:pt>
                <c:pt idx="3">
                  <c:v>3370</c:v>
                </c:pt>
              </c:numCache>
            </c:numRef>
          </c:val>
          <c:extLst>
            <c:ext xmlns:c16="http://schemas.microsoft.com/office/drawing/2014/chart" uri="{C3380CC4-5D6E-409C-BE32-E72D297353CC}">
              <c16:uniqueId val="{00000004-0921-4F14-9447-0143291EAAE9}"/>
            </c:ext>
          </c:extLst>
        </c:ser>
        <c:dLbls>
          <c:showLegendKey val="0"/>
          <c:showVal val="0"/>
          <c:showCatName val="0"/>
          <c:showSerName val="0"/>
          <c:showPercent val="0"/>
          <c:showBubbleSize val="0"/>
        </c:dLbls>
        <c:gapWidth val="150"/>
        <c:overlap val="100"/>
        <c:axId val="627510728"/>
        <c:axId val="627509944"/>
      </c:barChart>
      <c:catAx>
        <c:axId val="627510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627509944"/>
        <c:crosses val="autoZero"/>
        <c:auto val="0"/>
        <c:lblAlgn val="ctr"/>
        <c:lblOffset val="100"/>
        <c:noMultiLvlLbl val="0"/>
      </c:catAx>
      <c:valAx>
        <c:axId val="627509944"/>
        <c:scaling>
          <c:orientation val="minMax"/>
        </c:scaling>
        <c:delete val="0"/>
        <c:axPos val="l"/>
        <c:majorGridlines>
          <c:spPr>
            <a:ln w="9525" cap="flat" cmpd="sng" algn="ctr">
              <a:solidFill>
                <a:schemeClr val="tx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627510728"/>
        <c:crosses val="autoZero"/>
        <c:crossBetween val="between"/>
      </c:valAx>
      <c:spPr>
        <a:noFill/>
        <a:ln>
          <a:solidFill>
            <a:schemeClr val="tx1"/>
          </a:solid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9530985200278"/>
          <c:y val="0.17622535858411037"/>
          <c:w val="0.56915343624005044"/>
          <c:h val="0.71813749632932022"/>
        </c:manualLayout>
      </c:layout>
      <c:pieChart>
        <c:varyColors val="1"/>
        <c:ser>
          <c:idx val="0"/>
          <c:order val="0"/>
          <c:tx>
            <c:strRef>
              <c:f>'Tab 6'!$AC$3</c:f>
              <c:strCache>
                <c:ptCount val="1"/>
                <c:pt idx="0">
                  <c:v>2015-16
S2</c:v>
                </c:pt>
              </c:strCache>
            </c:strRef>
          </c:tx>
          <c:dPt>
            <c:idx val="0"/>
            <c:bubble3D val="0"/>
            <c:spPr>
              <a:solidFill>
                <a:srgbClr val="F79121"/>
              </a:solidFill>
              <a:ln>
                <a:solidFill>
                  <a:schemeClr val="tx1"/>
                </a:solidFill>
              </a:ln>
            </c:spPr>
            <c:extLst>
              <c:ext xmlns:c16="http://schemas.microsoft.com/office/drawing/2014/chart" uri="{C3380CC4-5D6E-409C-BE32-E72D297353CC}">
                <c16:uniqueId val="{00000001-379E-47E7-96AC-FD7900847E3E}"/>
              </c:ext>
            </c:extLst>
          </c:dPt>
          <c:dPt>
            <c:idx val="1"/>
            <c:bubble3D val="0"/>
            <c:spPr>
              <a:solidFill>
                <a:srgbClr val="34C1D0"/>
              </a:solidFill>
              <a:ln>
                <a:solidFill>
                  <a:schemeClr val="tx1"/>
                </a:solidFill>
              </a:ln>
            </c:spPr>
            <c:extLst>
              <c:ext xmlns:c16="http://schemas.microsoft.com/office/drawing/2014/chart" uri="{C3380CC4-5D6E-409C-BE32-E72D297353CC}">
                <c16:uniqueId val="{00000003-379E-47E7-96AC-FD7900847E3E}"/>
              </c:ext>
            </c:extLst>
          </c:dPt>
          <c:dPt>
            <c:idx val="2"/>
            <c:bubble3D val="0"/>
            <c:spPr>
              <a:solidFill>
                <a:schemeClr val="bg1">
                  <a:lumMod val="65000"/>
                </a:schemeClr>
              </a:solidFill>
              <a:ln>
                <a:solidFill>
                  <a:schemeClr val="tx1"/>
                </a:solidFill>
              </a:ln>
            </c:spPr>
            <c:extLst>
              <c:ext xmlns:c16="http://schemas.microsoft.com/office/drawing/2014/chart" uri="{C3380CC4-5D6E-409C-BE32-E72D297353CC}">
                <c16:uniqueId val="{00000005-379E-47E7-96AC-FD7900847E3E}"/>
              </c:ext>
            </c:extLst>
          </c:dPt>
          <c:dPt>
            <c:idx val="3"/>
            <c:bubble3D val="0"/>
            <c:spPr>
              <a:solidFill>
                <a:schemeClr val="accent2"/>
              </a:solidFill>
              <a:ln>
                <a:solidFill>
                  <a:schemeClr val="tx1"/>
                </a:solidFill>
              </a:ln>
            </c:spPr>
            <c:extLst>
              <c:ext xmlns:c16="http://schemas.microsoft.com/office/drawing/2014/chart" uri="{C3380CC4-5D6E-409C-BE32-E72D297353CC}">
                <c16:uniqueId val="{00000007-379E-47E7-96AC-FD7900847E3E}"/>
              </c:ext>
            </c:extLst>
          </c:dPt>
          <c:dLbls>
            <c:dLbl>
              <c:idx val="0"/>
              <c:layout>
                <c:manualLayout>
                  <c:x val="5.3865620007348645E-3"/>
                  <c:y val="2.1930408213044705E-2"/>
                </c:manualLayout>
              </c:layout>
              <c:tx>
                <c:rich>
                  <a:bodyPr/>
                  <a:lstStyle/>
                  <a:p>
                    <a:fld id="{D3C08240-6158-4392-ABA4-550263E840D9}" type="CATEGORYNAME">
                      <a:rPr lang="en-US"/>
                      <a:pPr/>
                      <a:t>[CATEGORY NAME]</a:t>
                    </a:fld>
                    <a:r>
                      <a:rPr lang="en-US" baseline="0"/>
                      <a:t>, </a:t>
                    </a:r>
                    <a:fld id="{DBD97DB2-922A-423B-BC23-4291C6161130}" type="VALUE">
                      <a:rPr lang="en-US" baseline="0"/>
                      <a:pPr/>
                      <a:t>[VALUE]</a:t>
                    </a:fld>
                    <a:r>
                      <a:rPr lang="en-US" baseline="0"/>
                      <a:t> ha 26.7%</a:t>
                    </a:r>
                  </a:p>
                </c:rich>
              </c:tx>
              <c:showLegendKey val="0"/>
              <c:showVal val="1"/>
              <c:showCatName val="1"/>
              <c:showSerName val="0"/>
              <c:showPercent val="0"/>
              <c:showBubbleSize val="0"/>
              <c:extLst>
                <c:ext xmlns:c15="http://schemas.microsoft.com/office/drawing/2012/chart" uri="{CE6537A1-D6FC-4f65-9D91-7224C49458BB}">
                  <c15:layout>
                    <c:manualLayout>
                      <c:w val="0.25392714346585105"/>
                      <c:h val="0.16112077541731495"/>
                    </c:manualLayout>
                  </c15:layout>
                  <c15:dlblFieldTable/>
                  <c15:showDataLabelsRange val="0"/>
                </c:ext>
                <c:ext xmlns:c16="http://schemas.microsoft.com/office/drawing/2014/chart" uri="{C3380CC4-5D6E-409C-BE32-E72D297353CC}">
                  <c16:uniqueId val="{00000001-379E-47E7-96AC-FD7900847E3E}"/>
                </c:ext>
              </c:extLst>
            </c:dLbl>
            <c:dLbl>
              <c:idx val="1"/>
              <c:layout>
                <c:manualLayout>
                  <c:x val="0.25185192464605261"/>
                  <c:y val="-5.9015955916803378E-2"/>
                </c:manualLayout>
              </c:layout>
              <c:tx>
                <c:rich>
                  <a:bodyPr/>
                  <a:lstStyle/>
                  <a:p>
                    <a:fld id="{9E5607B1-E338-47F8-BF16-E7199F933E7F}" type="CATEGORYNAME">
                      <a:rPr lang="en-US"/>
                      <a:pPr/>
                      <a:t>[CATEGORY NAME]</a:t>
                    </a:fld>
                    <a:r>
                      <a:rPr lang="en-US" baseline="0"/>
                      <a:t>, </a:t>
                    </a:r>
                    <a:fld id="{DC0D7EDA-2F8E-4A1C-9B2C-B46C454E4DFF}" type="VALUE">
                      <a:rPr lang="en-US" baseline="0"/>
                      <a:pPr/>
                      <a:t>[VALUE]</a:t>
                    </a:fld>
                    <a:r>
                      <a:rPr lang="en-US" baseline="0"/>
                      <a:t> ha 44.4%</a:t>
                    </a:r>
                  </a:p>
                </c:rich>
              </c:tx>
              <c:showLegendKey val="0"/>
              <c:showVal val="1"/>
              <c:showCatName val="1"/>
              <c:showSerName val="0"/>
              <c:showPercent val="0"/>
              <c:showBubbleSize val="0"/>
              <c:extLst>
                <c:ext xmlns:c15="http://schemas.microsoft.com/office/drawing/2012/chart" uri="{CE6537A1-D6FC-4f65-9D91-7224C49458BB}">
                  <c15:layout>
                    <c:manualLayout>
                      <c:w val="0.15191748918709105"/>
                      <c:h val="0.1813583084105943"/>
                    </c:manualLayout>
                  </c15:layout>
                  <c15:dlblFieldTable/>
                  <c15:showDataLabelsRange val="0"/>
                </c:ext>
                <c:ext xmlns:c16="http://schemas.microsoft.com/office/drawing/2014/chart" uri="{C3380CC4-5D6E-409C-BE32-E72D297353CC}">
                  <c16:uniqueId val="{00000003-379E-47E7-96AC-FD7900847E3E}"/>
                </c:ext>
              </c:extLst>
            </c:dLbl>
            <c:dLbl>
              <c:idx val="2"/>
              <c:layout>
                <c:manualLayout>
                  <c:x val="4.0949825252672885E-3"/>
                  <c:y val="1.3078618984853364E-2"/>
                </c:manualLayout>
              </c:layout>
              <c:tx>
                <c:rich>
                  <a:bodyPr/>
                  <a:lstStyle/>
                  <a:p>
                    <a:fld id="{404052EE-0A75-4525-9033-02973AD0C97C}" type="CATEGORYNAME">
                      <a:rPr lang="en-US" sz="900">
                        <a:latin typeface="Arial" panose="020B0604020202020204" pitchFamily="34" charset="0"/>
                        <a:cs typeface="Arial" panose="020B0604020202020204" pitchFamily="34" charset="0"/>
                      </a:rPr>
                      <a:pPr/>
                      <a:t>[CATEGORY NAME]</a:t>
                    </a:fld>
                    <a:r>
                      <a:rPr lang="en-US" sz="900" baseline="0">
                        <a:latin typeface="Arial" panose="020B0604020202020204" pitchFamily="34" charset="0"/>
                        <a:cs typeface="Arial" panose="020B0604020202020204" pitchFamily="34" charset="0"/>
                      </a:rPr>
                      <a:t>, </a:t>
                    </a:r>
                    <a:fld id="{660786E7-D26C-428D-B01A-45CDA1801092}" type="VALUE">
                      <a:rPr lang="en-US" sz="900" baseline="0">
                        <a:latin typeface="Arial" panose="020B0604020202020204" pitchFamily="34" charset="0"/>
                        <a:cs typeface="Arial" panose="020B0604020202020204" pitchFamily="34" charset="0"/>
                      </a:rPr>
                      <a:pPr/>
                      <a:t>[VALUE]</a:t>
                    </a:fld>
                    <a:r>
                      <a:rPr lang="en-US" sz="900" baseline="0">
                        <a:latin typeface="Arial" panose="020B0604020202020204" pitchFamily="34" charset="0"/>
                        <a:cs typeface="Arial" panose="020B0604020202020204" pitchFamily="34" charset="0"/>
                      </a:rPr>
                      <a:t> ha</a:t>
                    </a:r>
                  </a:p>
                  <a:p>
                    <a:r>
                      <a:rPr lang="en-US" sz="900" baseline="0">
                        <a:latin typeface="Arial" panose="020B0604020202020204" pitchFamily="34" charset="0"/>
                        <a:cs typeface="Arial" panose="020B0604020202020204" pitchFamily="34" charset="0"/>
                      </a:rPr>
                      <a:t>8.4%</a:t>
                    </a:r>
                  </a:p>
                </c:rich>
              </c:tx>
              <c:showLegendKey val="0"/>
              <c:showVal val="1"/>
              <c:showCatName val="1"/>
              <c:showSerName val="0"/>
              <c:showPercent val="0"/>
              <c:showBubbleSize val="0"/>
              <c:extLst>
                <c:ext xmlns:c15="http://schemas.microsoft.com/office/drawing/2012/chart" uri="{CE6537A1-D6FC-4f65-9D91-7224C49458BB}">
                  <c15:layout>
                    <c:manualLayout>
                      <c:w val="0.18734513274336284"/>
                      <c:h val="0.13793232517560192"/>
                    </c:manualLayout>
                  </c15:layout>
                  <c15:dlblFieldTable/>
                  <c15:showDataLabelsRange val="0"/>
                </c:ext>
                <c:ext xmlns:c16="http://schemas.microsoft.com/office/drawing/2014/chart" uri="{C3380CC4-5D6E-409C-BE32-E72D297353CC}">
                  <c16:uniqueId val="{00000005-379E-47E7-96AC-FD7900847E3E}"/>
                </c:ext>
              </c:extLst>
            </c:dLbl>
            <c:dLbl>
              <c:idx val="3"/>
              <c:layout>
                <c:manualLayout>
                  <c:x val="1.8454479362646027E-2"/>
                  <c:y val="6.0469992482300991E-2"/>
                </c:manualLayout>
              </c:layout>
              <c:tx>
                <c:rich>
                  <a:bodyPr/>
                  <a:lstStyle/>
                  <a:p>
                    <a:fld id="{A76B4191-6218-402E-B966-6BC3601F64B1}" type="CATEGORYNAME">
                      <a:rPr lang="en-US"/>
                      <a:pPr/>
                      <a:t>[CATEGORY NAME]</a:t>
                    </a:fld>
                    <a:r>
                      <a:rPr lang="en-US" baseline="0"/>
                      <a:t>, </a:t>
                    </a:r>
                    <a:fld id="{D7F2E70F-DDEF-4FDE-AB50-C02F51AB744F}" type="VALUE">
                      <a:rPr lang="en-US" baseline="0"/>
                      <a:pPr/>
                      <a:t>[VALUE]</a:t>
                    </a:fld>
                    <a:r>
                      <a:rPr lang="en-US" baseline="0"/>
                      <a:t> ha</a:t>
                    </a:r>
                  </a:p>
                  <a:p>
                    <a:r>
                      <a:rPr lang="en-US" baseline="0"/>
                      <a:t>20.6%</a:t>
                    </a:r>
                  </a:p>
                </c:rich>
              </c:tx>
              <c:showLegendKey val="0"/>
              <c:showVal val="1"/>
              <c:showCatName val="1"/>
              <c:showSerName val="0"/>
              <c:showPercent val="0"/>
              <c:showBubbleSize val="0"/>
              <c:extLst>
                <c:ext xmlns:c15="http://schemas.microsoft.com/office/drawing/2012/chart" uri="{CE6537A1-D6FC-4f65-9D91-7224C49458BB}">
                  <c15:layout>
                    <c:manualLayout>
                      <c:w val="0.20066360067823377"/>
                      <c:h val="0.10181654629189507"/>
                    </c:manualLayout>
                  </c15:layout>
                  <c15:dlblFieldTable/>
                  <c15:showDataLabelsRange val="0"/>
                </c:ext>
                <c:ext xmlns:c16="http://schemas.microsoft.com/office/drawing/2014/chart" uri="{C3380CC4-5D6E-409C-BE32-E72D297353CC}">
                  <c16:uniqueId val="{00000007-379E-47E7-96AC-FD7900847E3E}"/>
                </c:ext>
              </c:extLst>
            </c:dLbl>
            <c:numFmt formatCode="#,##0" sourceLinked="0"/>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f>'Tab 6'!$A$4:$A$7</c:f>
              <c:strCache>
                <c:ptCount val="4"/>
                <c:pt idx="0">
                  <c:v>Crop, pasture, thinning</c:v>
                </c:pt>
                <c:pt idx="1">
                  <c:v>Forestry</c:v>
                </c:pt>
                <c:pt idx="2">
                  <c:v>Infrastructure</c:v>
                </c:pt>
                <c:pt idx="3">
                  <c:v>Fire</c:v>
                </c:pt>
              </c:strCache>
            </c:strRef>
          </c:cat>
          <c:val>
            <c:numRef>
              <c:f>'Tab 6'!$AC$4:$AC$7</c:f>
              <c:numCache>
                <c:formatCode>#,##0</c:formatCode>
                <c:ptCount val="4"/>
                <c:pt idx="0">
                  <c:v>13100</c:v>
                </c:pt>
                <c:pt idx="1">
                  <c:v>21800</c:v>
                </c:pt>
                <c:pt idx="2">
                  <c:v>4100</c:v>
                </c:pt>
                <c:pt idx="3">
                  <c:v>10100</c:v>
                </c:pt>
              </c:numCache>
            </c:numRef>
          </c:val>
          <c:extLst>
            <c:ext xmlns:c16="http://schemas.microsoft.com/office/drawing/2014/chart" uri="{C3380CC4-5D6E-409C-BE32-E72D297353CC}">
              <c16:uniqueId val="{00000008-379E-47E7-96AC-FD7900847E3E}"/>
            </c:ext>
          </c:extLst>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sz="1000"/>
              <a:t>New Clearing</a:t>
            </a:r>
          </a:p>
        </c:rich>
      </c:tx>
      <c:layout>
        <c:manualLayout>
          <c:xMode val="edge"/>
          <c:yMode val="edge"/>
          <c:x val="0.36283278749448356"/>
          <c:y val="1.3274336283185841E-2"/>
        </c:manualLayout>
      </c:layout>
      <c:overlay val="0"/>
      <c:spPr>
        <a:noFill/>
        <a:ln w="25400">
          <a:noFill/>
        </a:ln>
      </c:spPr>
    </c:title>
    <c:autoTitleDeleted val="0"/>
    <c:plotArea>
      <c:layout>
        <c:manualLayout>
          <c:layoutTarget val="inner"/>
          <c:xMode val="edge"/>
          <c:yMode val="edge"/>
          <c:x val="0.24615861070463538"/>
          <c:y val="6.5129084967320269E-2"/>
          <c:w val="0.73847163917190461"/>
          <c:h val="0.73877951388888885"/>
        </c:manualLayout>
      </c:layout>
      <c:barChart>
        <c:barDir val="col"/>
        <c:grouping val="stacked"/>
        <c:varyColors val="0"/>
        <c:ser>
          <c:idx val="1"/>
          <c:order val="0"/>
          <c:spPr>
            <a:solidFill>
              <a:srgbClr val="F79121"/>
            </a:solidFill>
            <a:ln w="12700">
              <a:solidFill>
                <a:schemeClr val="tx1"/>
              </a:solidFill>
              <a:prstDash val="solid"/>
            </a:ln>
          </c:spPr>
          <c:invertIfNegative val="0"/>
          <c:cat>
            <c:strRef>
              <c:f>'Tab 4'!$B$41:$M$41</c:f>
              <c:strCache>
                <c:ptCount val="12"/>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strCache>
            </c:strRef>
          </c:cat>
          <c:val>
            <c:numRef>
              <c:f>'Tab 4'!$B$49:$M$49</c:f>
              <c:numCache>
                <c:formatCode>#,##0</c:formatCode>
                <c:ptCount val="12"/>
                <c:pt idx="0">
                  <c:v>13650</c:v>
                </c:pt>
                <c:pt idx="1">
                  <c:v>1230</c:v>
                </c:pt>
                <c:pt idx="2">
                  <c:v>1990</c:v>
                </c:pt>
                <c:pt idx="3">
                  <c:v>2680</c:v>
                </c:pt>
                <c:pt idx="4">
                  <c:v>3070</c:v>
                </c:pt>
                <c:pt idx="5">
                  <c:v>2480</c:v>
                </c:pt>
                <c:pt idx="6">
                  <c:v>1310</c:v>
                </c:pt>
                <c:pt idx="7">
                  <c:v>2910</c:v>
                </c:pt>
                <c:pt idx="8">
                  <c:v>920</c:v>
                </c:pt>
                <c:pt idx="9">
                  <c:v>2280</c:v>
                </c:pt>
                <c:pt idx="10">
                  <c:v>7390</c:v>
                </c:pt>
                <c:pt idx="11">
                  <c:v>3370</c:v>
                </c:pt>
              </c:numCache>
            </c:numRef>
          </c:val>
          <c:extLst>
            <c:ext xmlns:c16="http://schemas.microsoft.com/office/drawing/2014/chart" uri="{C3380CC4-5D6E-409C-BE32-E72D297353CC}">
              <c16:uniqueId val="{00000000-6F36-4CE9-97DA-A1A17364F43B}"/>
            </c:ext>
          </c:extLst>
        </c:ser>
        <c:dLbls>
          <c:showLegendKey val="0"/>
          <c:showVal val="0"/>
          <c:showCatName val="0"/>
          <c:showSerName val="0"/>
          <c:showPercent val="0"/>
          <c:showBubbleSize val="0"/>
        </c:dLbls>
        <c:gapWidth val="150"/>
        <c:overlap val="100"/>
        <c:axId val="627510336"/>
        <c:axId val="211864088"/>
      </c:barChart>
      <c:catAx>
        <c:axId val="62751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1864088"/>
        <c:crosses val="autoZero"/>
        <c:auto val="1"/>
        <c:lblAlgn val="ctr"/>
        <c:lblOffset val="100"/>
        <c:tickLblSkip val="1"/>
        <c:tickMarkSkip val="1"/>
        <c:noMultiLvlLbl val="0"/>
      </c:catAx>
      <c:valAx>
        <c:axId val="211864088"/>
        <c:scaling>
          <c:orientation val="minMax"/>
          <c:max val="1400000"/>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sz="1000"/>
                  <a:t>Hetares</a:t>
                </a:r>
              </a:p>
            </c:rich>
          </c:tx>
          <c:layout>
            <c:manualLayout>
              <c:xMode val="edge"/>
              <c:yMode val="edge"/>
              <c:x val="1.0816125860373648E-2"/>
              <c:y val="0.409908302601415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27510336"/>
        <c:crosses val="autoZero"/>
        <c:crossBetween val="between"/>
        <c:majorUnit val="200000"/>
      </c:valAx>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Conservation</a:t>
            </a:r>
          </a:p>
        </c:rich>
      </c:tx>
      <c:layout>
        <c:manualLayout>
          <c:xMode val="edge"/>
          <c:yMode val="edge"/>
          <c:x val="0.3284457478005865"/>
          <c:y val="1.0752688172043012E-2"/>
        </c:manualLayout>
      </c:layout>
      <c:overlay val="0"/>
      <c:spPr>
        <a:noFill/>
        <a:ln w="25400">
          <a:noFill/>
        </a:ln>
      </c:spPr>
    </c:title>
    <c:autoTitleDeleted val="0"/>
    <c:plotArea>
      <c:layout>
        <c:manualLayout>
          <c:layoutTarget val="inner"/>
          <c:xMode val="edge"/>
          <c:yMode val="edge"/>
          <c:x val="0.24041994750656168"/>
          <c:y val="6.693137254901961E-2"/>
          <c:w val="0.74425438199535399"/>
          <c:h val="0.6990809027777779"/>
        </c:manualLayout>
      </c:layout>
      <c:barChart>
        <c:barDir val="col"/>
        <c:grouping val="stacked"/>
        <c:varyColors val="0"/>
        <c:ser>
          <c:idx val="0"/>
          <c:order val="0"/>
          <c:spPr>
            <a:solidFill>
              <a:schemeClr val="accent3">
                <a:lumMod val="50000"/>
              </a:schemeClr>
            </a:solidFill>
            <a:ln w="12700">
              <a:solidFill>
                <a:schemeClr val="tx1"/>
              </a:solidFill>
              <a:prstDash val="solid"/>
            </a:ln>
          </c:spPr>
          <c:invertIfNegative val="0"/>
          <c:cat>
            <c:strRef>
              <c:f>'Tab 4'!$B$3:$M$3</c:f>
              <c:strCache>
                <c:ptCount val="12"/>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strCache>
            </c:strRef>
          </c:cat>
          <c:val>
            <c:numRef>
              <c:f>'Tab 4'!$B$11:$M$11</c:f>
              <c:numCache>
                <c:formatCode>#,##0</c:formatCode>
                <c:ptCount val="12"/>
                <c:pt idx="0">
                  <c:v>456030</c:v>
                </c:pt>
                <c:pt idx="1">
                  <c:v>160510</c:v>
                </c:pt>
                <c:pt idx="2">
                  <c:v>80500</c:v>
                </c:pt>
                <c:pt idx="3">
                  <c:v>81610</c:v>
                </c:pt>
                <c:pt idx="4">
                  <c:v>123700</c:v>
                </c:pt>
                <c:pt idx="5">
                  <c:v>387160</c:v>
                </c:pt>
                <c:pt idx="6">
                  <c:v>39490</c:v>
                </c:pt>
                <c:pt idx="7">
                  <c:v>20440</c:v>
                </c:pt>
                <c:pt idx="8">
                  <c:v>31210</c:v>
                </c:pt>
                <c:pt idx="9">
                  <c:v>55060</c:v>
                </c:pt>
                <c:pt idx="10">
                  <c:v>43570</c:v>
                </c:pt>
                <c:pt idx="11">
                  <c:v>36460</c:v>
                </c:pt>
              </c:numCache>
            </c:numRef>
          </c:val>
          <c:extLst>
            <c:ext xmlns:c16="http://schemas.microsoft.com/office/drawing/2014/chart" uri="{C3380CC4-5D6E-409C-BE32-E72D297353CC}">
              <c16:uniqueId val="{00000000-EC35-4C00-B0C5-352956A072EC}"/>
            </c:ext>
          </c:extLst>
        </c:ser>
        <c:dLbls>
          <c:showLegendKey val="0"/>
          <c:showVal val="0"/>
          <c:showCatName val="0"/>
          <c:showSerName val="0"/>
          <c:showPercent val="0"/>
          <c:showBubbleSize val="0"/>
        </c:dLbls>
        <c:gapWidth val="150"/>
        <c:overlap val="100"/>
        <c:axId val="211864872"/>
        <c:axId val="211865264"/>
      </c:barChart>
      <c:catAx>
        <c:axId val="211864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1865264"/>
        <c:crosses val="autoZero"/>
        <c:auto val="1"/>
        <c:lblAlgn val="ctr"/>
        <c:lblOffset val="100"/>
        <c:tickLblSkip val="1"/>
        <c:tickMarkSkip val="1"/>
        <c:noMultiLvlLbl val="0"/>
      </c:catAx>
      <c:valAx>
        <c:axId val="211865264"/>
        <c:scaling>
          <c:orientation val="minMax"/>
          <c:max val="1400000"/>
        </c:scaling>
        <c:delete val="0"/>
        <c:axPos val="l"/>
        <c:majorGridlines>
          <c:spPr>
            <a:ln w="3175">
              <a:solidFill>
                <a:schemeClr val="tx1"/>
              </a:solidFill>
              <a:prstDash val="solid"/>
            </a:ln>
            <a:effectLst>
              <a:glow>
                <a:schemeClr val="accent1"/>
              </a:glow>
            </a:effectLst>
          </c:spPr>
        </c:majorGridlines>
        <c:title>
          <c:tx>
            <c:rich>
              <a:bodyPr/>
              <a:lstStyle/>
              <a:p>
                <a:pPr>
                  <a:defRPr sz="1000" b="1" i="0" u="none" strike="noStrike" baseline="0">
                    <a:solidFill>
                      <a:srgbClr val="000000"/>
                    </a:solidFill>
                    <a:latin typeface="Arial"/>
                    <a:ea typeface="Arial"/>
                    <a:cs typeface="Arial"/>
                  </a:defRPr>
                </a:pPr>
                <a:r>
                  <a:rPr lang="en-AU" sz="1000"/>
                  <a:t>Hectares</a:t>
                </a:r>
              </a:p>
            </c:rich>
          </c:tx>
          <c:layout>
            <c:manualLayout>
              <c:xMode val="edge"/>
              <c:yMode val="edge"/>
              <c:x val="2.7580927384076985E-3"/>
              <c:y val="0.401434594869189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64872"/>
        <c:crosses val="autoZero"/>
        <c:crossBetween val="between"/>
      </c:valAx>
      <c:spPr>
        <a:solidFill>
          <a:srgbClr val="FFFFFF"/>
        </a:solid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Restoration</a:t>
            </a:r>
          </a:p>
        </c:rich>
      </c:tx>
      <c:layout>
        <c:manualLayout>
          <c:xMode val="edge"/>
          <c:yMode val="edge"/>
          <c:x val="0.34310850439882695"/>
          <c:y val="1.0775862068965518E-2"/>
        </c:manualLayout>
      </c:layout>
      <c:overlay val="0"/>
      <c:spPr>
        <a:noFill/>
        <a:ln w="25400">
          <a:noFill/>
        </a:ln>
      </c:spPr>
    </c:title>
    <c:autoTitleDeleted val="0"/>
    <c:plotArea>
      <c:layout>
        <c:manualLayout>
          <c:layoutTarget val="inner"/>
          <c:xMode val="edge"/>
          <c:yMode val="edge"/>
          <c:x val="0.23435920067513685"/>
          <c:y val="6.5057189542483657E-2"/>
          <c:w val="0.75027101439409416"/>
          <c:h val="0.69709999999999994"/>
        </c:manualLayout>
      </c:layout>
      <c:barChart>
        <c:barDir val="col"/>
        <c:grouping val="stacked"/>
        <c:varyColors val="0"/>
        <c:ser>
          <c:idx val="3"/>
          <c:order val="0"/>
          <c:spPr>
            <a:solidFill>
              <a:srgbClr val="93B64E"/>
            </a:solidFill>
            <a:ln w="12700">
              <a:solidFill>
                <a:schemeClr val="tx1"/>
              </a:solidFill>
              <a:prstDash val="solid"/>
            </a:ln>
          </c:spPr>
          <c:invertIfNegative val="0"/>
          <c:cat>
            <c:strRef>
              <c:f>'Tab 4'!$B$15:$M$15</c:f>
              <c:strCache>
                <c:ptCount val="12"/>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strCache>
            </c:strRef>
          </c:cat>
          <c:val>
            <c:numRef>
              <c:f>'Tab 4'!$B$23:$M$23</c:f>
              <c:numCache>
                <c:formatCode>#,##0</c:formatCode>
                <c:ptCount val="12"/>
                <c:pt idx="0">
                  <c:v>292090</c:v>
                </c:pt>
                <c:pt idx="1">
                  <c:v>384370</c:v>
                </c:pt>
                <c:pt idx="2">
                  <c:v>227600</c:v>
                </c:pt>
                <c:pt idx="3">
                  <c:v>284340</c:v>
                </c:pt>
                <c:pt idx="4">
                  <c:v>174360</c:v>
                </c:pt>
                <c:pt idx="5">
                  <c:v>445600</c:v>
                </c:pt>
                <c:pt idx="6">
                  <c:v>222400</c:v>
                </c:pt>
                <c:pt idx="7">
                  <c:v>329000</c:v>
                </c:pt>
                <c:pt idx="8">
                  <c:v>178880</c:v>
                </c:pt>
                <c:pt idx="9">
                  <c:v>110140</c:v>
                </c:pt>
                <c:pt idx="10">
                  <c:v>100200</c:v>
                </c:pt>
                <c:pt idx="11">
                  <c:v>85839.77</c:v>
                </c:pt>
              </c:numCache>
            </c:numRef>
          </c:val>
          <c:extLst>
            <c:ext xmlns:c16="http://schemas.microsoft.com/office/drawing/2014/chart" uri="{C3380CC4-5D6E-409C-BE32-E72D297353CC}">
              <c16:uniqueId val="{00000000-581D-42E0-A59E-D307F748E525}"/>
            </c:ext>
          </c:extLst>
        </c:ser>
        <c:dLbls>
          <c:showLegendKey val="0"/>
          <c:showVal val="0"/>
          <c:showCatName val="0"/>
          <c:showSerName val="0"/>
          <c:showPercent val="0"/>
          <c:showBubbleSize val="0"/>
        </c:dLbls>
        <c:gapWidth val="150"/>
        <c:overlap val="100"/>
        <c:axId val="486733808"/>
        <c:axId val="486734200"/>
      </c:barChart>
      <c:catAx>
        <c:axId val="48673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86734200"/>
        <c:crosses val="autoZero"/>
        <c:auto val="1"/>
        <c:lblAlgn val="ctr"/>
        <c:lblOffset val="100"/>
        <c:tickLblSkip val="1"/>
        <c:tickMarkSkip val="1"/>
        <c:noMultiLvlLbl val="0"/>
      </c:catAx>
      <c:valAx>
        <c:axId val="486734200"/>
        <c:scaling>
          <c:orientation val="minMax"/>
          <c:max val="1400000"/>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sz="1000"/>
                  <a:t>Hectares</a:t>
                </a:r>
              </a:p>
            </c:rich>
          </c:tx>
          <c:layout>
            <c:manualLayout>
              <c:xMode val="edge"/>
              <c:yMode val="edge"/>
              <c:x val="9.7751710654936461E-4"/>
              <c:y val="0.4116379310344827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6733808"/>
        <c:crosses val="autoZero"/>
        <c:crossBetween val="between"/>
        <c:majorUnit val="200000"/>
      </c:valAx>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sz="1000"/>
              <a:t>New Management</a:t>
            </a:r>
          </a:p>
        </c:rich>
      </c:tx>
      <c:layout>
        <c:manualLayout>
          <c:xMode val="edge"/>
          <c:yMode val="edge"/>
          <c:x val="0.32544378698224852"/>
          <c:y val="1.3274336283185841E-2"/>
        </c:manualLayout>
      </c:layout>
      <c:overlay val="0"/>
      <c:spPr>
        <a:noFill/>
        <a:ln w="25400">
          <a:noFill/>
        </a:ln>
      </c:spPr>
    </c:title>
    <c:autoTitleDeleted val="0"/>
    <c:plotArea>
      <c:layout>
        <c:manualLayout>
          <c:layoutTarget val="inner"/>
          <c:xMode val="edge"/>
          <c:yMode val="edge"/>
          <c:x val="0.23645169353830772"/>
          <c:y val="7.0247712418300648E-2"/>
          <c:w val="0.75145925724801643"/>
          <c:h val="0.91121076388888889"/>
        </c:manualLayout>
      </c:layout>
      <c:barChart>
        <c:barDir val="col"/>
        <c:grouping val="stacked"/>
        <c:varyColors val="0"/>
        <c:ser>
          <c:idx val="2"/>
          <c:order val="0"/>
          <c:spPr>
            <a:solidFill>
              <a:srgbClr val="34C1D0"/>
            </a:solidFill>
            <a:ln w="12700">
              <a:solidFill>
                <a:schemeClr val="tx1"/>
              </a:solidFill>
              <a:prstDash val="solid"/>
            </a:ln>
          </c:spPr>
          <c:invertIfNegative val="0"/>
          <c:cat>
            <c:strRef>
              <c:f>'Tab 4'!$B$28:$M$28</c:f>
              <c:strCache>
                <c:ptCount val="12"/>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strCache>
            </c:strRef>
          </c:cat>
          <c:val>
            <c:numRef>
              <c:f>'Tab 4'!$B$38:$M$38</c:f>
              <c:numCache>
                <c:formatCode>#,##0</c:formatCode>
                <c:ptCount val="12"/>
                <c:pt idx="0">
                  <c:v>-262790</c:v>
                </c:pt>
                <c:pt idx="1">
                  <c:v>1088160</c:v>
                </c:pt>
                <c:pt idx="2">
                  <c:v>1041300</c:v>
                </c:pt>
                <c:pt idx="3">
                  <c:v>1032350</c:v>
                </c:pt>
                <c:pt idx="4">
                  <c:v>1022640</c:v>
                </c:pt>
                <c:pt idx="5">
                  <c:v>978960</c:v>
                </c:pt>
                <c:pt idx="6">
                  <c:v>1343009.51</c:v>
                </c:pt>
                <c:pt idx="7">
                  <c:v>1357100</c:v>
                </c:pt>
                <c:pt idx="8">
                  <c:v>333590</c:v>
                </c:pt>
                <c:pt idx="9">
                  <c:v>679500</c:v>
                </c:pt>
                <c:pt idx="10">
                  <c:v>504420</c:v>
                </c:pt>
                <c:pt idx="11">
                  <c:v>763460</c:v>
                </c:pt>
              </c:numCache>
            </c:numRef>
          </c:val>
          <c:extLst>
            <c:ext xmlns:c16="http://schemas.microsoft.com/office/drawing/2014/chart" uri="{C3380CC4-5D6E-409C-BE32-E72D297353CC}">
              <c16:uniqueId val="{00000000-4925-4EB2-97FE-14EFA808598D}"/>
            </c:ext>
          </c:extLst>
        </c:ser>
        <c:dLbls>
          <c:showLegendKey val="0"/>
          <c:showVal val="0"/>
          <c:showCatName val="0"/>
          <c:showSerName val="0"/>
          <c:showPercent val="0"/>
          <c:showBubbleSize val="0"/>
        </c:dLbls>
        <c:gapWidth val="150"/>
        <c:overlap val="100"/>
        <c:axId val="486734984"/>
        <c:axId val="486735376"/>
      </c:barChart>
      <c:catAx>
        <c:axId val="486734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86735376"/>
        <c:crossesAt val="0"/>
        <c:auto val="1"/>
        <c:lblAlgn val="ctr"/>
        <c:lblOffset val="100"/>
        <c:tickLblSkip val="1"/>
        <c:tickMarkSkip val="1"/>
        <c:noMultiLvlLbl val="0"/>
      </c:catAx>
      <c:valAx>
        <c:axId val="486735376"/>
        <c:scaling>
          <c:orientation val="minMax"/>
          <c:max val="1400000"/>
          <c:min val="-400000"/>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sz="1000"/>
                  <a:t>Hectares</a:t>
                </a:r>
              </a:p>
            </c:rich>
          </c:tx>
          <c:layout>
            <c:manualLayout>
              <c:xMode val="edge"/>
              <c:yMode val="edge"/>
              <c:x val="2.8880764904386951E-3"/>
              <c:y val="0.39370742813774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6734984"/>
        <c:crosses val="autoZero"/>
        <c:crossBetween val="between"/>
      </c:valAx>
      <c:spPr>
        <a:solidFill>
          <a:srgbClr val="FFFFFF"/>
        </a:solid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Conservation and Restoration</a:t>
            </a:r>
          </a:p>
        </c:rich>
      </c:tx>
      <c:layout>
        <c:manualLayout>
          <c:xMode val="edge"/>
          <c:yMode val="edge"/>
          <c:x val="0.27681008106030947"/>
          <c:y val="1.0775694444444444E-2"/>
        </c:manualLayout>
      </c:layout>
      <c:overlay val="0"/>
      <c:spPr>
        <a:noFill/>
        <a:ln w="25400">
          <a:noFill/>
        </a:ln>
      </c:spPr>
    </c:title>
    <c:autoTitleDeleted val="0"/>
    <c:plotArea>
      <c:layout>
        <c:manualLayout>
          <c:layoutTarget val="inner"/>
          <c:xMode val="edge"/>
          <c:yMode val="edge"/>
          <c:x val="0.23435920067513685"/>
          <c:y val="6.5057189542483657E-2"/>
          <c:w val="0.75027101439409416"/>
          <c:h val="0.69709999999999994"/>
        </c:manualLayout>
      </c:layout>
      <c:barChart>
        <c:barDir val="col"/>
        <c:grouping val="stacked"/>
        <c:varyColors val="0"/>
        <c:ser>
          <c:idx val="3"/>
          <c:order val="0"/>
          <c:spPr>
            <a:solidFill>
              <a:srgbClr val="7E9D41"/>
            </a:solidFill>
            <a:ln w="12700">
              <a:solidFill>
                <a:schemeClr val="tx1"/>
              </a:solidFill>
              <a:prstDash val="solid"/>
            </a:ln>
          </c:spPr>
          <c:invertIfNegative val="0"/>
          <c:cat>
            <c:strRef>
              <c:f>'Tab 4'!$B$3:$M$3</c:f>
              <c:strCache>
                <c:ptCount val="12"/>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strCache>
            </c:strRef>
          </c:cat>
          <c:val>
            <c:numRef>
              <c:f>'Tab 4'!$B$25:$M$25</c:f>
              <c:numCache>
                <c:formatCode>#,##0</c:formatCode>
                <c:ptCount val="12"/>
                <c:pt idx="0">
                  <c:v>748120</c:v>
                </c:pt>
                <c:pt idx="1">
                  <c:v>544880</c:v>
                </c:pt>
                <c:pt idx="2">
                  <c:v>308100</c:v>
                </c:pt>
                <c:pt idx="3">
                  <c:v>365950</c:v>
                </c:pt>
                <c:pt idx="4">
                  <c:v>298060</c:v>
                </c:pt>
                <c:pt idx="5">
                  <c:v>832760</c:v>
                </c:pt>
                <c:pt idx="6">
                  <c:v>261890</c:v>
                </c:pt>
                <c:pt idx="7">
                  <c:v>349440</c:v>
                </c:pt>
                <c:pt idx="8">
                  <c:v>210090</c:v>
                </c:pt>
                <c:pt idx="9">
                  <c:v>165200</c:v>
                </c:pt>
                <c:pt idx="10">
                  <c:v>143770</c:v>
                </c:pt>
                <c:pt idx="11">
                  <c:v>122299.77</c:v>
                </c:pt>
              </c:numCache>
            </c:numRef>
          </c:val>
          <c:extLst>
            <c:ext xmlns:c16="http://schemas.microsoft.com/office/drawing/2014/chart" uri="{C3380CC4-5D6E-409C-BE32-E72D297353CC}">
              <c16:uniqueId val="{00000000-DDDA-46B3-92A8-72A7641B0857}"/>
            </c:ext>
          </c:extLst>
        </c:ser>
        <c:dLbls>
          <c:showLegendKey val="0"/>
          <c:showVal val="0"/>
          <c:showCatName val="0"/>
          <c:showSerName val="0"/>
          <c:showPercent val="0"/>
          <c:showBubbleSize val="0"/>
        </c:dLbls>
        <c:gapWidth val="150"/>
        <c:overlap val="100"/>
        <c:axId val="486733808"/>
        <c:axId val="486734200"/>
      </c:barChart>
      <c:catAx>
        <c:axId val="48673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86734200"/>
        <c:crosses val="autoZero"/>
        <c:auto val="1"/>
        <c:lblAlgn val="ctr"/>
        <c:lblOffset val="100"/>
        <c:tickLblSkip val="1"/>
        <c:tickMarkSkip val="1"/>
        <c:noMultiLvlLbl val="0"/>
      </c:catAx>
      <c:valAx>
        <c:axId val="486734200"/>
        <c:scaling>
          <c:orientation val="minMax"/>
          <c:max val="1400000"/>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sz="1000"/>
                  <a:t>Hectares</a:t>
                </a:r>
              </a:p>
            </c:rich>
          </c:tx>
          <c:layout>
            <c:manualLayout>
              <c:xMode val="edge"/>
              <c:yMode val="edge"/>
              <c:x val="9.7751710654936461E-4"/>
              <c:y val="0.4116379310344827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86733808"/>
        <c:crosses val="autoZero"/>
        <c:crossBetween val="between"/>
        <c:majorUnit val="200000"/>
      </c:valAx>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anose="020B0604020202020204" pitchFamily="34" charset="0"/>
                <a:cs typeface="Arial" panose="020B0604020202020204" pitchFamily="34" charset="0"/>
              </a:rPr>
              <a:t>(b) Landsat</a:t>
            </a:r>
            <a:endParaRPr lang="en-AU" sz="1000">
              <a:effectLst/>
              <a:latin typeface="Arial" panose="020B0604020202020204" pitchFamily="34" charset="0"/>
              <a:cs typeface="Arial" panose="020B0604020202020204" pitchFamily="34" charset="0"/>
            </a:endParaRPr>
          </a:p>
        </c:rich>
      </c:tx>
      <c:layout>
        <c:manualLayout>
          <c:xMode val="edge"/>
          <c:yMode val="edge"/>
          <c:x val="1.4315820816515579E-2"/>
          <c:y val="0"/>
        </c:manualLayout>
      </c:layout>
      <c:overlay val="0"/>
    </c:title>
    <c:autoTitleDeleted val="0"/>
    <c:plotArea>
      <c:layout>
        <c:manualLayout>
          <c:layoutTarget val="inner"/>
          <c:xMode val="edge"/>
          <c:yMode val="edge"/>
          <c:x val="9.4203897804084696E-2"/>
          <c:y val="9.4663729734747792E-2"/>
          <c:w val="0.90193711447975689"/>
          <c:h val="0.54835654193876593"/>
        </c:manualLayout>
      </c:layout>
      <c:barChart>
        <c:barDir val="col"/>
        <c:grouping val="clustered"/>
        <c:varyColors val="0"/>
        <c:ser>
          <c:idx val="0"/>
          <c:order val="0"/>
          <c:tx>
            <c:strRef>
              <c:f>'Tab 6'!$A$13</c:f>
              <c:strCache>
                <c:ptCount val="1"/>
                <c:pt idx="0">
                  <c:v>Crop, pasture, thinning</c:v>
                </c:pt>
              </c:strCache>
            </c:strRef>
          </c:tx>
          <c:spPr>
            <a:solidFill>
              <a:srgbClr val="F79121"/>
            </a:solidFill>
            <a:ln>
              <a:noFill/>
            </a:ln>
          </c:spPr>
          <c:invertIfNegative val="0"/>
          <c:cat>
            <c:strRef>
              <c:f>'Tab 6'!$B$12:$X$12</c:f>
              <c:strCache>
                <c:ptCount val="23"/>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strCache>
            </c:strRef>
          </c:cat>
          <c:val>
            <c:numRef>
              <c:f>'Tab 6'!$B$13:$X$13</c:f>
              <c:numCache>
                <c:formatCode>#,##0</c:formatCode>
                <c:ptCount val="23"/>
                <c:pt idx="0">
                  <c:v>30900</c:v>
                </c:pt>
                <c:pt idx="1">
                  <c:v>30900</c:v>
                </c:pt>
                <c:pt idx="2">
                  <c:v>21000</c:v>
                </c:pt>
                <c:pt idx="3">
                  <c:v>21000</c:v>
                </c:pt>
                <c:pt idx="4">
                  <c:v>15800</c:v>
                </c:pt>
                <c:pt idx="5">
                  <c:v>15800</c:v>
                </c:pt>
                <c:pt idx="6">
                  <c:v>21800</c:v>
                </c:pt>
                <c:pt idx="7">
                  <c:v>21800</c:v>
                </c:pt>
                <c:pt idx="8">
                  <c:v>21200</c:v>
                </c:pt>
                <c:pt idx="9">
                  <c:v>21200</c:v>
                </c:pt>
                <c:pt idx="10">
                  <c:v>13700</c:v>
                </c:pt>
                <c:pt idx="11">
                  <c:v>13700</c:v>
                </c:pt>
                <c:pt idx="12">
                  <c:v>20100</c:v>
                </c:pt>
                <c:pt idx="13">
                  <c:v>20100</c:v>
                </c:pt>
                <c:pt idx="14">
                  <c:v>27500</c:v>
                </c:pt>
                <c:pt idx="15">
                  <c:v>27500</c:v>
                </c:pt>
                <c:pt idx="16">
                  <c:v>16100</c:v>
                </c:pt>
                <c:pt idx="17">
                  <c:v>16100</c:v>
                </c:pt>
                <c:pt idx="18">
                  <c:v>17700</c:v>
                </c:pt>
                <c:pt idx="19">
                  <c:v>16100</c:v>
                </c:pt>
                <c:pt idx="20">
                  <c:v>18500</c:v>
                </c:pt>
                <c:pt idx="21">
                  <c:v>21200</c:v>
                </c:pt>
                <c:pt idx="22">
                  <c:v>6600</c:v>
                </c:pt>
              </c:numCache>
            </c:numRef>
          </c:val>
          <c:extLst>
            <c:ext xmlns:c16="http://schemas.microsoft.com/office/drawing/2014/chart" uri="{C3380CC4-5D6E-409C-BE32-E72D297353CC}">
              <c16:uniqueId val="{00000000-58C4-4BAB-8372-CAC2ECC6F832}"/>
            </c:ext>
          </c:extLst>
        </c:ser>
        <c:ser>
          <c:idx val="1"/>
          <c:order val="1"/>
          <c:tx>
            <c:strRef>
              <c:f>'Tab 6'!$A$14</c:f>
              <c:strCache>
                <c:ptCount val="1"/>
                <c:pt idx="0">
                  <c:v>Forestry</c:v>
                </c:pt>
              </c:strCache>
            </c:strRef>
          </c:tx>
          <c:spPr>
            <a:solidFill>
              <a:srgbClr val="34C1D0"/>
            </a:solidFill>
            <a:ln>
              <a:noFill/>
            </a:ln>
          </c:spPr>
          <c:invertIfNegative val="0"/>
          <c:cat>
            <c:strRef>
              <c:f>'Tab 6'!$B$12:$X$12</c:f>
              <c:strCache>
                <c:ptCount val="23"/>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strCache>
            </c:strRef>
          </c:cat>
          <c:val>
            <c:numRef>
              <c:f>'Tab 6'!$B$14:$X$14</c:f>
              <c:numCache>
                <c:formatCode>#,##0</c:formatCode>
                <c:ptCount val="23"/>
                <c:pt idx="0">
                  <c:v>8800</c:v>
                </c:pt>
                <c:pt idx="1">
                  <c:v>8800</c:v>
                </c:pt>
                <c:pt idx="2">
                  <c:v>7000</c:v>
                </c:pt>
                <c:pt idx="3">
                  <c:v>7000</c:v>
                </c:pt>
                <c:pt idx="4">
                  <c:v>10400</c:v>
                </c:pt>
                <c:pt idx="5">
                  <c:v>10400</c:v>
                </c:pt>
                <c:pt idx="6">
                  <c:v>6900</c:v>
                </c:pt>
                <c:pt idx="7">
                  <c:v>6900</c:v>
                </c:pt>
                <c:pt idx="8">
                  <c:v>15700</c:v>
                </c:pt>
                <c:pt idx="9">
                  <c:v>15700</c:v>
                </c:pt>
                <c:pt idx="10">
                  <c:v>13000</c:v>
                </c:pt>
                <c:pt idx="11">
                  <c:v>13000</c:v>
                </c:pt>
                <c:pt idx="12">
                  <c:v>19400</c:v>
                </c:pt>
                <c:pt idx="13">
                  <c:v>19400</c:v>
                </c:pt>
                <c:pt idx="14">
                  <c:v>17200</c:v>
                </c:pt>
                <c:pt idx="15">
                  <c:v>17200</c:v>
                </c:pt>
                <c:pt idx="16">
                  <c:v>9600</c:v>
                </c:pt>
                <c:pt idx="17">
                  <c:v>9600</c:v>
                </c:pt>
                <c:pt idx="18">
                  <c:v>19200</c:v>
                </c:pt>
                <c:pt idx="19">
                  <c:v>24000</c:v>
                </c:pt>
                <c:pt idx="20">
                  <c:v>31300</c:v>
                </c:pt>
                <c:pt idx="21">
                  <c:v>42700</c:v>
                </c:pt>
                <c:pt idx="22">
                  <c:v>26600</c:v>
                </c:pt>
              </c:numCache>
            </c:numRef>
          </c:val>
          <c:extLst>
            <c:ext xmlns:c16="http://schemas.microsoft.com/office/drawing/2014/chart" uri="{C3380CC4-5D6E-409C-BE32-E72D297353CC}">
              <c16:uniqueId val="{00000001-58C4-4BAB-8372-CAC2ECC6F832}"/>
            </c:ext>
          </c:extLst>
        </c:ser>
        <c:ser>
          <c:idx val="2"/>
          <c:order val="2"/>
          <c:tx>
            <c:strRef>
              <c:f>'Tab 6'!$A$15</c:f>
              <c:strCache>
                <c:ptCount val="1"/>
                <c:pt idx="0">
                  <c:v>Infrastructure</c:v>
                </c:pt>
              </c:strCache>
            </c:strRef>
          </c:tx>
          <c:spPr>
            <a:solidFill>
              <a:schemeClr val="bg1">
                <a:lumMod val="65000"/>
              </a:schemeClr>
            </a:solidFill>
            <a:ln>
              <a:noFill/>
            </a:ln>
          </c:spPr>
          <c:invertIfNegative val="0"/>
          <c:cat>
            <c:strRef>
              <c:f>'Tab 6'!$B$12:$X$12</c:f>
              <c:strCache>
                <c:ptCount val="23"/>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strCache>
            </c:strRef>
          </c:cat>
          <c:val>
            <c:numRef>
              <c:f>'Tab 6'!$B$15:$X$15</c:f>
              <c:numCache>
                <c:formatCode>#,##0</c:formatCode>
                <c:ptCount val="23"/>
                <c:pt idx="0">
                  <c:v>2900</c:v>
                </c:pt>
                <c:pt idx="1">
                  <c:v>2900</c:v>
                </c:pt>
                <c:pt idx="2">
                  <c:v>2900</c:v>
                </c:pt>
                <c:pt idx="3">
                  <c:v>2900</c:v>
                </c:pt>
                <c:pt idx="4">
                  <c:v>2700</c:v>
                </c:pt>
                <c:pt idx="5">
                  <c:v>2700</c:v>
                </c:pt>
                <c:pt idx="6">
                  <c:v>2200</c:v>
                </c:pt>
                <c:pt idx="7">
                  <c:v>2200</c:v>
                </c:pt>
                <c:pt idx="8">
                  <c:v>5100</c:v>
                </c:pt>
                <c:pt idx="9">
                  <c:v>5100</c:v>
                </c:pt>
                <c:pt idx="10">
                  <c:v>3800</c:v>
                </c:pt>
                <c:pt idx="11">
                  <c:v>3800</c:v>
                </c:pt>
                <c:pt idx="12">
                  <c:v>4500</c:v>
                </c:pt>
                <c:pt idx="13">
                  <c:v>4500</c:v>
                </c:pt>
                <c:pt idx="14">
                  <c:v>3500</c:v>
                </c:pt>
                <c:pt idx="15">
                  <c:v>3500</c:v>
                </c:pt>
                <c:pt idx="16">
                  <c:v>1900</c:v>
                </c:pt>
                <c:pt idx="17">
                  <c:v>1900</c:v>
                </c:pt>
                <c:pt idx="18">
                  <c:v>3800</c:v>
                </c:pt>
                <c:pt idx="19">
                  <c:v>4000</c:v>
                </c:pt>
                <c:pt idx="20">
                  <c:v>6200</c:v>
                </c:pt>
                <c:pt idx="21">
                  <c:v>5300</c:v>
                </c:pt>
                <c:pt idx="22">
                  <c:v>2300</c:v>
                </c:pt>
              </c:numCache>
            </c:numRef>
          </c:val>
          <c:extLst>
            <c:ext xmlns:c16="http://schemas.microsoft.com/office/drawing/2014/chart" uri="{C3380CC4-5D6E-409C-BE32-E72D297353CC}">
              <c16:uniqueId val="{00000002-58C4-4BAB-8372-CAC2ECC6F832}"/>
            </c:ext>
          </c:extLst>
        </c:ser>
        <c:dLbls>
          <c:showLegendKey val="0"/>
          <c:showVal val="0"/>
          <c:showCatName val="0"/>
          <c:showSerName val="0"/>
          <c:showPercent val="0"/>
          <c:showBubbleSize val="0"/>
        </c:dLbls>
        <c:gapWidth val="150"/>
        <c:axId val="477059224"/>
        <c:axId val="477059616"/>
      </c:barChart>
      <c:catAx>
        <c:axId val="47705922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Analysis period (years)</a:t>
                </a:r>
              </a:p>
            </c:rich>
          </c:tx>
          <c:layout>
            <c:manualLayout>
              <c:xMode val="edge"/>
              <c:yMode val="edge"/>
              <c:x val="0.47025454878536804"/>
              <c:y val="0.85984283866812761"/>
            </c:manualLayout>
          </c:layout>
          <c:overlay val="0"/>
        </c:title>
        <c:numFmt formatCode="General" sourceLinked="0"/>
        <c:majorTickMark val="out"/>
        <c:minorTickMark val="none"/>
        <c:tickLblPos val="nextTo"/>
        <c:txPr>
          <a:bodyPr rot="-5400000" vert="horz"/>
          <a:lstStyle/>
          <a:p>
            <a:pPr>
              <a:defRPr>
                <a:latin typeface="Arial" panose="020B0604020202020204" pitchFamily="34" charset="0"/>
                <a:cs typeface="Arial" panose="020B0604020202020204" pitchFamily="34" charset="0"/>
              </a:defRPr>
            </a:pPr>
            <a:endParaRPr lang="en-US"/>
          </a:p>
        </c:txPr>
        <c:crossAx val="477059616"/>
        <c:crosses val="autoZero"/>
        <c:auto val="1"/>
        <c:lblAlgn val="ctr"/>
        <c:lblOffset val="100"/>
        <c:noMultiLvlLbl val="0"/>
      </c:catAx>
      <c:valAx>
        <c:axId val="477059616"/>
        <c:scaling>
          <c:orientation val="minMax"/>
          <c:max val="45000"/>
        </c:scaling>
        <c:delete val="0"/>
        <c:axPos val="l"/>
        <c:majorGridlines>
          <c:spPr>
            <a:ln>
              <a:solidFill>
                <a:schemeClr val="bg1">
                  <a:lumMod val="50000"/>
                </a:schemeClr>
              </a:solidFill>
            </a:ln>
          </c:spPr>
        </c:majorGridlines>
        <c:title>
          <c:tx>
            <c:rich>
              <a:bodyPr rot="-5400000" vert="horz" anchor="ctr" anchorCtr="0"/>
              <a:lstStyle/>
              <a:p>
                <a:pPr>
                  <a:defRPr>
                    <a:latin typeface="Arial" panose="020B0604020202020204" pitchFamily="34" charset="0"/>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Rate (ha/year)</a:t>
                </a:r>
                <a:endParaRPr lang="en-AU">
                  <a:latin typeface="Arial" panose="020B0604020202020204" pitchFamily="34" charset="0"/>
                  <a:cs typeface="Arial" panose="020B0604020202020204" pitchFamily="34" charset="0"/>
                </a:endParaRPr>
              </a:p>
            </c:rich>
          </c:tx>
          <c:layout>
            <c:manualLayout>
              <c:xMode val="edge"/>
              <c:yMode val="edge"/>
              <c:x val="5.8442694663167092E-3"/>
              <c:y val="0.29189596092155146"/>
            </c:manualLayout>
          </c:layout>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477059224"/>
        <c:crosses val="autoZero"/>
        <c:crossBetween val="between"/>
      </c:valAx>
      <c:spPr>
        <a:ln>
          <a:solidFill>
            <a:schemeClr val="bg1">
              <a:lumMod val="50000"/>
            </a:schemeClr>
          </a:solidFill>
        </a:ln>
      </c:spPr>
    </c:plotArea>
    <c:legend>
      <c:legendPos val="b"/>
      <c:layout>
        <c:manualLayout>
          <c:xMode val="edge"/>
          <c:yMode val="edge"/>
          <c:x val="0.45879996606383255"/>
          <c:y val="0.92392826166152364"/>
          <c:w val="0.38136538079798843"/>
          <c:h val="7.1769601242090378E-2"/>
        </c:manualLayout>
      </c:layout>
      <c:overlay val="0"/>
      <c:spPr>
        <a:ln>
          <a:no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Arial" panose="020B0604020202020204" pitchFamily="34" charset="0"/>
                <a:cs typeface="Arial" panose="020B0604020202020204" pitchFamily="34" charset="0"/>
              </a:rPr>
              <a:t>(a) SPOT and Sentinel 2</a:t>
            </a:r>
          </a:p>
        </c:rich>
      </c:tx>
      <c:layout>
        <c:manualLayout>
          <c:xMode val="edge"/>
          <c:yMode val="edge"/>
          <c:x val="1.5545877717733175E-2"/>
          <c:y val="2.8075137561433324E-4"/>
        </c:manualLayout>
      </c:layout>
      <c:overlay val="0"/>
    </c:title>
    <c:autoTitleDeleted val="0"/>
    <c:plotArea>
      <c:layout>
        <c:manualLayout>
          <c:layoutTarget val="inner"/>
          <c:xMode val="edge"/>
          <c:yMode val="edge"/>
          <c:x val="9.4230550930237661E-2"/>
          <c:y val="9.8584901269254913E-2"/>
          <c:w val="0.90313173218939036"/>
          <c:h val="0.53546702131890456"/>
        </c:manualLayout>
      </c:layout>
      <c:barChart>
        <c:barDir val="col"/>
        <c:grouping val="clustered"/>
        <c:varyColors val="0"/>
        <c:ser>
          <c:idx val="0"/>
          <c:order val="0"/>
          <c:tx>
            <c:strRef>
              <c:f>'Tab 6'!$A$4</c:f>
              <c:strCache>
                <c:ptCount val="1"/>
                <c:pt idx="0">
                  <c:v>Crop, pasture, thinning</c:v>
                </c:pt>
              </c:strCache>
            </c:strRef>
          </c:tx>
          <c:spPr>
            <a:solidFill>
              <a:srgbClr val="F79121"/>
            </a:solidFill>
            <a:ln>
              <a:noFill/>
            </a:ln>
          </c:spPr>
          <c:invertIfNegative val="0"/>
          <c:cat>
            <c:strRef>
              <c:f>'Tab 6'!$B$3:$AD$3</c:f>
              <c:strCache>
                <c:ptCount val="29"/>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pt idx="23">
                  <c:v>2011–12</c:v>
                </c:pt>
                <c:pt idx="24">
                  <c:v>2012–13</c:v>
                </c:pt>
                <c:pt idx="25">
                  <c:v>2013-14</c:v>
                </c:pt>
                <c:pt idx="26">
                  <c:v>2014-15</c:v>
                </c:pt>
                <c:pt idx="27">
                  <c:v>2015-16
S2</c:v>
                </c:pt>
                <c:pt idx="28">
                  <c:v>2016-17
S2</c:v>
                </c:pt>
              </c:strCache>
            </c:strRef>
          </c:cat>
          <c:val>
            <c:numRef>
              <c:f>'Tab 6'!$B$4:$AD$4</c:f>
              <c:numCache>
                <c:formatCode>General</c:formatCode>
                <c:ptCount val="29"/>
                <c:pt idx="21" formatCode="#,##0">
                  <c:v>8600</c:v>
                </c:pt>
                <c:pt idx="22" formatCode="#,##0">
                  <c:v>5400</c:v>
                </c:pt>
                <c:pt idx="23" formatCode="#,##0">
                  <c:v>8500</c:v>
                </c:pt>
                <c:pt idx="24" formatCode="#,##0">
                  <c:v>9100</c:v>
                </c:pt>
                <c:pt idx="25" formatCode="#,##0">
                  <c:v>9200</c:v>
                </c:pt>
                <c:pt idx="26" formatCode="#,##0">
                  <c:v>9700</c:v>
                </c:pt>
                <c:pt idx="27" formatCode="#,##0">
                  <c:v>13100</c:v>
                </c:pt>
                <c:pt idx="28" formatCode="#,##0">
                  <c:v>20200</c:v>
                </c:pt>
              </c:numCache>
            </c:numRef>
          </c:val>
          <c:extLst>
            <c:ext xmlns:c16="http://schemas.microsoft.com/office/drawing/2014/chart" uri="{C3380CC4-5D6E-409C-BE32-E72D297353CC}">
              <c16:uniqueId val="{00000000-573B-43BA-979F-4B7AD7005DAC}"/>
            </c:ext>
          </c:extLst>
        </c:ser>
        <c:ser>
          <c:idx val="1"/>
          <c:order val="1"/>
          <c:tx>
            <c:strRef>
              <c:f>'Tab 6'!$A$5</c:f>
              <c:strCache>
                <c:ptCount val="1"/>
                <c:pt idx="0">
                  <c:v>Forestry</c:v>
                </c:pt>
              </c:strCache>
            </c:strRef>
          </c:tx>
          <c:spPr>
            <a:solidFill>
              <a:srgbClr val="34C1D0"/>
            </a:solidFill>
            <a:ln>
              <a:noFill/>
            </a:ln>
          </c:spPr>
          <c:invertIfNegative val="0"/>
          <c:cat>
            <c:strRef>
              <c:f>'Tab 6'!$B$3:$AD$3</c:f>
              <c:strCache>
                <c:ptCount val="29"/>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pt idx="23">
                  <c:v>2011–12</c:v>
                </c:pt>
                <c:pt idx="24">
                  <c:v>2012–13</c:v>
                </c:pt>
                <c:pt idx="25">
                  <c:v>2013-14</c:v>
                </c:pt>
                <c:pt idx="26">
                  <c:v>2014-15</c:v>
                </c:pt>
                <c:pt idx="27">
                  <c:v>2015-16
S2</c:v>
                </c:pt>
                <c:pt idx="28">
                  <c:v>2016-17
S2</c:v>
                </c:pt>
              </c:strCache>
            </c:strRef>
          </c:cat>
          <c:val>
            <c:numRef>
              <c:f>'Tab 6'!$B$5:$AD$5</c:f>
              <c:numCache>
                <c:formatCode>General</c:formatCode>
                <c:ptCount val="29"/>
                <c:pt idx="21" formatCode="#,##0">
                  <c:v>20800</c:v>
                </c:pt>
                <c:pt idx="22" formatCode="#,##0">
                  <c:v>17300</c:v>
                </c:pt>
                <c:pt idx="23" formatCode="#,##0">
                  <c:v>20700</c:v>
                </c:pt>
                <c:pt idx="24" formatCode="#,##0">
                  <c:v>21500</c:v>
                </c:pt>
                <c:pt idx="25" formatCode="#,##0">
                  <c:v>20200</c:v>
                </c:pt>
                <c:pt idx="26" formatCode="#,##0">
                  <c:v>18600</c:v>
                </c:pt>
                <c:pt idx="27" formatCode="#,##0">
                  <c:v>21800</c:v>
                </c:pt>
                <c:pt idx="28" formatCode="#,##0">
                  <c:v>33500</c:v>
                </c:pt>
              </c:numCache>
            </c:numRef>
          </c:val>
          <c:extLst>
            <c:ext xmlns:c16="http://schemas.microsoft.com/office/drawing/2014/chart" uri="{C3380CC4-5D6E-409C-BE32-E72D297353CC}">
              <c16:uniqueId val="{00000001-573B-43BA-979F-4B7AD7005DAC}"/>
            </c:ext>
          </c:extLst>
        </c:ser>
        <c:ser>
          <c:idx val="2"/>
          <c:order val="2"/>
          <c:tx>
            <c:strRef>
              <c:f>'Tab 6'!$A$6</c:f>
              <c:strCache>
                <c:ptCount val="1"/>
                <c:pt idx="0">
                  <c:v>Infrastructure</c:v>
                </c:pt>
              </c:strCache>
            </c:strRef>
          </c:tx>
          <c:spPr>
            <a:solidFill>
              <a:schemeClr val="bg1">
                <a:lumMod val="65000"/>
              </a:schemeClr>
            </a:solidFill>
            <a:ln>
              <a:noFill/>
            </a:ln>
          </c:spPr>
          <c:invertIfNegative val="0"/>
          <c:cat>
            <c:strRef>
              <c:f>'Tab 6'!$B$3:$AD$3</c:f>
              <c:strCache>
                <c:ptCount val="29"/>
                <c:pt idx="0">
                  <c:v>1988–89</c:v>
                </c:pt>
                <c:pt idx="1">
                  <c:v>1989-90</c:v>
                </c:pt>
                <c:pt idx="2">
                  <c:v>1990–91</c:v>
                </c:pt>
                <c:pt idx="3">
                  <c:v>1991-92</c:v>
                </c:pt>
                <c:pt idx="4">
                  <c:v>1992–93</c:v>
                </c:pt>
                <c:pt idx="5">
                  <c:v>1993-94</c:v>
                </c:pt>
                <c:pt idx="6">
                  <c:v>1994–95</c:v>
                </c:pt>
                <c:pt idx="7">
                  <c:v>1995-96</c:v>
                </c:pt>
                <c:pt idx="8">
                  <c:v>1996–97</c:v>
                </c:pt>
                <c:pt idx="9">
                  <c:v>1997-98</c:v>
                </c:pt>
                <c:pt idx="10">
                  <c:v>1998–99</c:v>
                </c:pt>
                <c:pt idx="11">
                  <c:v>1999-00</c:v>
                </c:pt>
                <c:pt idx="12">
                  <c:v>2000–01</c:v>
                </c:pt>
                <c:pt idx="13">
                  <c:v>2001-02</c:v>
                </c:pt>
                <c:pt idx="14">
                  <c:v>2002–03</c:v>
                </c:pt>
                <c:pt idx="15">
                  <c:v>2003-04</c:v>
                </c:pt>
                <c:pt idx="16">
                  <c:v>2004–05</c:v>
                </c:pt>
                <c:pt idx="17">
                  <c:v>2005-06</c:v>
                </c:pt>
                <c:pt idx="18">
                  <c:v>2006–07</c:v>
                </c:pt>
                <c:pt idx="19">
                  <c:v>2007–08</c:v>
                </c:pt>
                <c:pt idx="20">
                  <c:v>2008–09</c:v>
                </c:pt>
                <c:pt idx="21">
                  <c:v>2009–10</c:v>
                </c:pt>
                <c:pt idx="22">
                  <c:v>2010–11</c:v>
                </c:pt>
                <c:pt idx="23">
                  <c:v>2011–12</c:v>
                </c:pt>
                <c:pt idx="24">
                  <c:v>2012–13</c:v>
                </c:pt>
                <c:pt idx="25">
                  <c:v>2013-14</c:v>
                </c:pt>
                <c:pt idx="26">
                  <c:v>2014-15</c:v>
                </c:pt>
                <c:pt idx="27">
                  <c:v>2015-16
S2</c:v>
                </c:pt>
                <c:pt idx="28">
                  <c:v>2016-17
S2</c:v>
                </c:pt>
              </c:strCache>
            </c:strRef>
          </c:cat>
          <c:val>
            <c:numRef>
              <c:f>'Tab 6'!$B$6:$AD$6</c:f>
              <c:numCache>
                <c:formatCode>General</c:formatCode>
                <c:ptCount val="29"/>
                <c:pt idx="21" formatCode="#,##0">
                  <c:v>3000</c:v>
                </c:pt>
                <c:pt idx="22" formatCode="#,##0">
                  <c:v>2300</c:v>
                </c:pt>
                <c:pt idx="23" formatCode="#,##0">
                  <c:v>4400</c:v>
                </c:pt>
                <c:pt idx="24" formatCode="#,##0">
                  <c:v>3900</c:v>
                </c:pt>
                <c:pt idx="25" formatCode="#,##0">
                  <c:v>4800</c:v>
                </c:pt>
                <c:pt idx="26" formatCode="#,##0">
                  <c:v>5000</c:v>
                </c:pt>
                <c:pt idx="27" formatCode="#,##0">
                  <c:v>4100</c:v>
                </c:pt>
                <c:pt idx="28" formatCode="#,##0">
                  <c:v>6000</c:v>
                </c:pt>
              </c:numCache>
            </c:numRef>
          </c:val>
          <c:extLst>
            <c:ext xmlns:c16="http://schemas.microsoft.com/office/drawing/2014/chart" uri="{C3380CC4-5D6E-409C-BE32-E72D297353CC}">
              <c16:uniqueId val="{00000002-573B-43BA-979F-4B7AD7005DAC}"/>
            </c:ext>
          </c:extLst>
        </c:ser>
        <c:dLbls>
          <c:showLegendKey val="0"/>
          <c:showVal val="0"/>
          <c:showCatName val="0"/>
          <c:showSerName val="0"/>
          <c:showPercent val="0"/>
          <c:showBubbleSize val="0"/>
        </c:dLbls>
        <c:gapWidth val="150"/>
        <c:axId val="477060400"/>
        <c:axId val="618639416"/>
      </c:barChart>
      <c:catAx>
        <c:axId val="47706040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Analysis period (years)</a:t>
                </a:r>
              </a:p>
            </c:rich>
          </c:tx>
          <c:layout>
            <c:manualLayout>
              <c:xMode val="edge"/>
              <c:yMode val="edge"/>
              <c:x val="0.46744033339918534"/>
              <c:y val="0.85472222994337832"/>
            </c:manualLayout>
          </c:layout>
          <c:overlay val="0"/>
        </c:title>
        <c:numFmt formatCode="General" sourceLinked="0"/>
        <c:majorTickMark val="out"/>
        <c:minorTickMark val="none"/>
        <c:tickLblPos val="nextTo"/>
        <c:txPr>
          <a:bodyPr rot="-5400000" vert="horz"/>
          <a:lstStyle/>
          <a:p>
            <a:pPr>
              <a:defRPr>
                <a:latin typeface="Arial" panose="020B0604020202020204" pitchFamily="34" charset="0"/>
                <a:cs typeface="Arial" panose="020B0604020202020204" pitchFamily="34" charset="0"/>
              </a:defRPr>
            </a:pPr>
            <a:endParaRPr lang="en-US"/>
          </a:p>
        </c:txPr>
        <c:crossAx val="618639416"/>
        <c:crosses val="autoZero"/>
        <c:auto val="1"/>
        <c:lblAlgn val="ctr"/>
        <c:lblOffset val="100"/>
        <c:noMultiLvlLbl val="0"/>
      </c:catAx>
      <c:valAx>
        <c:axId val="618639416"/>
        <c:scaling>
          <c:orientation val="minMax"/>
          <c:max val="45000"/>
        </c:scaling>
        <c:delete val="0"/>
        <c:axPos val="l"/>
        <c:majorGridlines/>
        <c:title>
          <c:tx>
            <c:rich>
              <a:bodyPr rot="-5400000" vert="horz" anchor="ctr" anchorCtr="0"/>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Rate</a:t>
                </a:r>
                <a:r>
                  <a:rPr lang="en-AU" baseline="0">
                    <a:latin typeface="Arial" panose="020B0604020202020204" pitchFamily="34" charset="0"/>
                    <a:cs typeface="Arial" panose="020B0604020202020204" pitchFamily="34" charset="0"/>
                  </a:rPr>
                  <a:t> (ha/year)</a:t>
                </a:r>
                <a:endParaRPr lang="en-AU">
                  <a:latin typeface="Arial" panose="020B0604020202020204" pitchFamily="34" charset="0"/>
                  <a:cs typeface="Arial" panose="020B0604020202020204" pitchFamily="34" charset="0"/>
                </a:endParaRPr>
              </a:p>
            </c:rich>
          </c:tx>
          <c:layout>
            <c:manualLayout>
              <c:xMode val="edge"/>
              <c:yMode val="edge"/>
              <c:x val="5.8442694663167092E-3"/>
              <c:y val="0.29189596092155146"/>
            </c:manualLayout>
          </c:layout>
          <c:overlay val="0"/>
        </c:title>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477060400"/>
        <c:crosses val="autoZero"/>
        <c:crossBetween val="between"/>
      </c:valAx>
      <c:spPr>
        <a:ln>
          <a:solidFill>
            <a:schemeClr val="bg1">
              <a:lumMod val="50000"/>
            </a:schemeClr>
          </a:solidFill>
        </a:ln>
      </c:spPr>
    </c:plotArea>
    <c:legend>
      <c:legendPos val="b"/>
      <c:layout>
        <c:manualLayout>
          <c:xMode val="edge"/>
          <c:yMode val="edge"/>
          <c:x val="0.46201826922172357"/>
          <c:y val="0.9226827203277842"/>
          <c:w val="0.38096516529206942"/>
          <c:h val="7.303681314496141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20584838659873"/>
          <c:y val="0.17945879572071036"/>
          <c:w val="0.57549062837733522"/>
          <c:h val="0.71515648263265341"/>
        </c:manualLayout>
      </c:layout>
      <c:pieChart>
        <c:varyColors val="1"/>
        <c:ser>
          <c:idx val="0"/>
          <c:order val="0"/>
          <c:tx>
            <c:strRef>
              <c:f>'Tab 6'!$AD$3</c:f>
              <c:strCache>
                <c:ptCount val="1"/>
                <c:pt idx="0">
                  <c:v>2016-17
S2</c:v>
                </c:pt>
              </c:strCache>
            </c:strRef>
          </c:tx>
          <c:dPt>
            <c:idx val="0"/>
            <c:bubble3D val="0"/>
            <c:spPr>
              <a:solidFill>
                <a:srgbClr val="F79121"/>
              </a:solidFill>
              <a:ln>
                <a:solidFill>
                  <a:schemeClr val="tx1"/>
                </a:solidFill>
              </a:ln>
            </c:spPr>
            <c:extLst>
              <c:ext xmlns:c16="http://schemas.microsoft.com/office/drawing/2014/chart" uri="{C3380CC4-5D6E-409C-BE32-E72D297353CC}">
                <c16:uniqueId val="{00000001-92FA-4C11-810B-C81688928057}"/>
              </c:ext>
            </c:extLst>
          </c:dPt>
          <c:dPt>
            <c:idx val="1"/>
            <c:bubble3D val="0"/>
            <c:spPr>
              <a:solidFill>
                <a:srgbClr val="34C1D0"/>
              </a:solidFill>
              <a:ln>
                <a:solidFill>
                  <a:schemeClr val="tx1"/>
                </a:solidFill>
              </a:ln>
            </c:spPr>
            <c:extLst>
              <c:ext xmlns:c16="http://schemas.microsoft.com/office/drawing/2014/chart" uri="{C3380CC4-5D6E-409C-BE32-E72D297353CC}">
                <c16:uniqueId val="{00000003-92FA-4C11-810B-C81688928057}"/>
              </c:ext>
            </c:extLst>
          </c:dPt>
          <c:dPt>
            <c:idx val="2"/>
            <c:bubble3D val="0"/>
            <c:spPr>
              <a:solidFill>
                <a:schemeClr val="bg1">
                  <a:lumMod val="65000"/>
                </a:schemeClr>
              </a:solidFill>
              <a:ln>
                <a:solidFill>
                  <a:schemeClr val="tx1"/>
                </a:solidFill>
              </a:ln>
            </c:spPr>
            <c:extLst>
              <c:ext xmlns:c16="http://schemas.microsoft.com/office/drawing/2014/chart" uri="{C3380CC4-5D6E-409C-BE32-E72D297353CC}">
                <c16:uniqueId val="{00000005-92FA-4C11-810B-C81688928057}"/>
              </c:ext>
            </c:extLst>
          </c:dPt>
          <c:dPt>
            <c:idx val="3"/>
            <c:bubble3D val="0"/>
            <c:spPr>
              <a:solidFill>
                <a:schemeClr val="accent2"/>
              </a:solidFill>
              <a:ln>
                <a:solidFill>
                  <a:schemeClr val="tx1"/>
                </a:solidFill>
              </a:ln>
            </c:spPr>
            <c:extLst>
              <c:ext xmlns:c16="http://schemas.microsoft.com/office/drawing/2014/chart" uri="{C3380CC4-5D6E-409C-BE32-E72D297353CC}">
                <c16:uniqueId val="{00000007-92FA-4C11-810B-C81688928057}"/>
              </c:ext>
            </c:extLst>
          </c:dPt>
          <c:dLbls>
            <c:dLbl>
              <c:idx val="0"/>
              <c:layout>
                <c:manualLayout>
                  <c:x val="-2.2705960436016429E-3"/>
                  <c:y val="3.8831956535932563E-2"/>
                </c:manualLayout>
              </c:layout>
              <c:tx>
                <c:rich>
                  <a:bodyPr/>
                  <a:lstStyle/>
                  <a:p>
                    <a:fld id="{951A6728-92B6-41B1-A58A-511FAE0085A2}" type="CATEGORYNAME">
                      <a:rPr lang="en-US"/>
                      <a:pPr/>
                      <a:t>[CATEGORY NAME]</a:t>
                    </a:fld>
                    <a:r>
                      <a:rPr lang="en-US" baseline="0"/>
                      <a:t>, </a:t>
                    </a:r>
                    <a:fld id="{7BE4CB80-AA99-47C6-80C5-B8E5774F0438}" type="VALUE">
                      <a:rPr lang="en-US" baseline="0"/>
                      <a:pPr/>
                      <a:t>[VALUE]</a:t>
                    </a:fld>
                    <a:r>
                      <a:rPr lang="en-US" baseline="0"/>
                      <a:t> ha</a:t>
                    </a:r>
                  </a:p>
                  <a:p>
                    <a:r>
                      <a:rPr lang="en-US" baseline="0"/>
                      <a:t>24.6%</a:t>
                    </a:r>
                  </a:p>
                </c:rich>
              </c:tx>
              <c:showLegendKey val="0"/>
              <c:showVal val="1"/>
              <c:showCatName val="1"/>
              <c:showSerName val="0"/>
              <c:showPercent val="0"/>
              <c:showBubbleSize val="0"/>
              <c:extLst>
                <c:ext xmlns:c15="http://schemas.microsoft.com/office/drawing/2012/chart" uri="{CE6537A1-D6FC-4f65-9D91-7224C49458BB}">
                  <c15:layout>
                    <c:manualLayout>
                      <c:w val="0.27579031506908136"/>
                      <c:h val="0.13713740940719005"/>
                    </c:manualLayout>
                  </c15:layout>
                  <c15:dlblFieldTable/>
                  <c15:showDataLabelsRange val="0"/>
                </c:ext>
                <c:ext xmlns:c16="http://schemas.microsoft.com/office/drawing/2014/chart" uri="{C3380CC4-5D6E-409C-BE32-E72D297353CC}">
                  <c16:uniqueId val="{00000001-92FA-4C11-810B-C81688928057}"/>
                </c:ext>
              </c:extLst>
            </c:dLbl>
            <c:dLbl>
              <c:idx val="1"/>
              <c:layout>
                <c:manualLayout>
                  <c:x val="0.14570287635663065"/>
                  <c:y val="-8.1823074972754983E-2"/>
                </c:manualLayout>
              </c:layout>
              <c:tx>
                <c:rich>
                  <a:bodyPr/>
                  <a:lstStyle/>
                  <a:p>
                    <a:fld id="{03408D6E-25A0-4A3A-AC81-B82DB7AD2DC0}" type="CATEGORYNAME">
                      <a:rPr lang="en-US"/>
                      <a:pPr/>
                      <a:t>[CATEGORY NAME]</a:t>
                    </a:fld>
                    <a:r>
                      <a:rPr lang="en-US" baseline="0"/>
                      <a:t>, </a:t>
                    </a:r>
                    <a:fld id="{6BBDED64-77D9-48F3-A816-8B605D7D8FB1}" type="VALUE">
                      <a:rPr lang="en-US" baseline="0"/>
                      <a:pPr/>
                      <a:t>[VALUE]</a:t>
                    </a:fld>
                    <a:r>
                      <a:rPr lang="en-US" baseline="0"/>
                      <a:t> ha</a:t>
                    </a:r>
                  </a:p>
                  <a:p>
                    <a:r>
                      <a:rPr lang="en-US" baseline="0"/>
                      <a:t>40.9%</a:t>
                    </a:r>
                  </a:p>
                </c:rich>
              </c:tx>
              <c:showLegendKey val="0"/>
              <c:showVal val="1"/>
              <c:showCatName val="1"/>
              <c:showSerName val="0"/>
              <c:showPercent val="0"/>
              <c:showBubbleSize val="0"/>
              <c:extLst>
                <c:ext xmlns:c15="http://schemas.microsoft.com/office/drawing/2012/chart" uri="{CE6537A1-D6FC-4f65-9D91-7224C49458BB}">
                  <c15:layout>
                    <c:manualLayout>
                      <c:w val="0.16329584162414895"/>
                      <c:h val="0.14866479041648031"/>
                    </c:manualLayout>
                  </c15:layout>
                  <c15:dlblFieldTable/>
                  <c15:showDataLabelsRange val="0"/>
                </c:ext>
                <c:ext xmlns:c16="http://schemas.microsoft.com/office/drawing/2014/chart" uri="{C3380CC4-5D6E-409C-BE32-E72D297353CC}">
                  <c16:uniqueId val="{00000003-92FA-4C11-810B-C81688928057}"/>
                </c:ext>
              </c:extLst>
            </c:dLbl>
            <c:dLbl>
              <c:idx val="2"/>
              <c:layout>
                <c:manualLayout>
                  <c:x val="1.2001766610217556E-2"/>
                  <c:y val="2.0512687077896656E-2"/>
                </c:manualLayout>
              </c:layout>
              <c:tx>
                <c:rich>
                  <a:bodyPr/>
                  <a:lstStyle/>
                  <a:p>
                    <a:fld id="{A1073DCF-976F-4ADA-81D4-2A392D714E4B}" type="CATEGORYNAME">
                      <a:rPr lang="en-US"/>
                      <a:pPr/>
                      <a:t>[CATEGORY NAME]</a:t>
                    </a:fld>
                    <a:r>
                      <a:rPr lang="en-US" baseline="0"/>
                      <a:t>, </a:t>
                    </a:r>
                    <a:fld id="{8FA92187-1E1B-4CFA-A32D-1279DF9AF1D7}" type="VALUE">
                      <a:rPr lang="en-US" baseline="0"/>
                      <a:pPr/>
                      <a:t>[VALUE]</a:t>
                    </a:fld>
                    <a:r>
                      <a:rPr lang="en-US" baseline="0"/>
                      <a:t> ha</a:t>
                    </a:r>
                  </a:p>
                  <a:p>
                    <a:r>
                      <a:rPr lang="en-US" baseline="0"/>
                      <a:t>7.3%</a:t>
                    </a:r>
                  </a:p>
                </c:rich>
              </c:tx>
              <c:showLegendKey val="0"/>
              <c:showVal val="1"/>
              <c:showCatName val="1"/>
              <c:showSerName val="0"/>
              <c:showPercent val="0"/>
              <c:showBubbleSize val="0"/>
              <c:extLst>
                <c:ext xmlns:c15="http://schemas.microsoft.com/office/drawing/2012/chart" uri="{CE6537A1-D6FC-4f65-9D91-7224C49458BB}">
                  <c15:layout>
                    <c:manualLayout>
                      <c:w val="0.18429958198718169"/>
                      <c:h val="0.15250725075291044"/>
                    </c:manualLayout>
                  </c15:layout>
                  <c15:dlblFieldTable/>
                  <c15:showDataLabelsRange val="0"/>
                </c:ext>
                <c:ext xmlns:c16="http://schemas.microsoft.com/office/drawing/2014/chart" uri="{C3380CC4-5D6E-409C-BE32-E72D297353CC}">
                  <c16:uniqueId val="{00000005-92FA-4C11-810B-C81688928057}"/>
                </c:ext>
              </c:extLst>
            </c:dLbl>
            <c:dLbl>
              <c:idx val="3"/>
              <c:layout>
                <c:manualLayout>
                  <c:x val="1.5628059658955518E-2"/>
                  <c:y val="2.2842367754314884E-2"/>
                </c:manualLayout>
              </c:layout>
              <c:tx>
                <c:rich>
                  <a:bodyPr/>
                  <a:lstStyle/>
                  <a:p>
                    <a:fld id="{370215B6-FA2E-416A-8D7B-641A50881C53}" type="CATEGORYNAME">
                      <a:rPr lang="en-US"/>
                      <a:pPr/>
                      <a:t>[CATEGORY NAME]</a:t>
                    </a:fld>
                    <a:r>
                      <a:rPr lang="en-US" baseline="0"/>
                      <a:t>, </a:t>
                    </a:r>
                    <a:fld id="{2FB005A7-3758-4467-8648-DD5279FDE915}" type="VALUE">
                      <a:rPr lang="en-US" baseline="0"/>
                      <a:pPr/>
                      <a:t>[VALUE]</a:t>
                    </a:fld>
                    <a:r>
                      <a:rPr lang="en-US" baseline="0"/>
                      <a:t> ha</a:t>
                    </a:r>
                  </a:p>
                  <a:p>
                    <a:r>
                      <a:rPr lang="en-US" baseline="0"/>
                      <a:t>27.2%</a:t>
                    </a:r>
                  </a:p>
                </c:rich>
              </c:tx>
              <c:showLegendKey val="0"/>
              <c:showVal val="1"/>
              <c:showCatName val="1"/>
              <c:showSerName val="0"/>
              <c:showPercent val="0"/>
              <c:showBubbleSize val="0"/>
              <c:extLst>
                <c:ext xmlns:c15="http://schemas.microsoft.com/office/drawing/2012/chart" uri="{CE6537A1-D6FC-4f65-9D91-7224C49458BB}">
                  <c15:layout>
                    <c:manualLayout>
                      <c:w val="0.20979770331234696"/>
                      <c:h val="9.7387308504786732E-2"/>
                    </c:manualLayout>
                  </c15:layout>
                  <c15:dlblFieldTable/>
                  <c15:showDataLabelsRange val="0"/>
                </c:ext>
                <c:ext xmlns:c16="http://schemas.microsoft.com/office/drawing/2014/chart" uri="{C3380CC4-5D6E-409C-BE32-E72D297353CC}">
                  <c16:uniqueId val="{00000007-92FA-4C11-810B-C81688928057}"/>
                </c:ext>
              </c:extLst>
            </c:dLbl>
            <c:numFmt formatCode="#,##0" sourceLinked="0"/>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f>'Tab 6'!$A$4:$A$7</c:f>
              <c:strCache>
                <c:ptCount val="4"/>
                <c:pt idx="0">
                  <c:v>Crop, pasture, thinning</c:v>
                </c:pt>
                <c:pt idx="1">
                  <c:v>Forestry</c:v>
                </c:pt>
                <c:pt idx="2">
                  <c:v>Infrastructure</c:v>
                </c:pt>
                <c:pt idx="3">
                  <c:v>Fire</c:v>
                </c:pt>
              </c:strCache>
            </c:strRef>
          </c:cat>
          <c:val>
            <c:numRef>
              <c:f>'Tab 6'!$AD$4:$AD$7</c:f>
              <c:numCache>
                <c:formatCode>#,##0</c:formatCode>
                <c:ptCount val="4"/>
                <c:pt idx="0">
                  <c:v>20200</c:v>
                </c:pt>
                <c:pt idx="1">
                  <c:v>33500</c:v>
                </c:pt>
                <c:pt idx="2">
                  <c:v>6000</c:v>
                </c:pt>
                <c:pt idx="3">
                  <c:v>22300</c:v>
                </c:pt>
              </c:numCache>
            </c:numRef>
          </c:val>
          <c:extLst>
            <c:ext xmlns:c16="http://schemas.microsoft.com/office/drawing/2014/chart" uri="{C3380CC4-5D6E-409C-BE32-E72D297353CC}">
              <c16:uniqueId val="{00000008-92FA-4C11-810B-C81688928057}"/>
            </c:ext>
          </c:extLst>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534697</xdr:colOff>
      <xdr:row>1</xdr:row>
      <xdr:rowOff>133350</xdr:rowOff>
    </xdr:from>
    <xdr:to>
      <xdr:col>6</xdr:col>
      <xdr:colOff>6349</xdr:colOff>
      <xdr:row>5</xdr:row>
      <xdr:rowOff>285750</xdr:rowOff>
    </xdr:to>
    <xdr:pic>
      <xdr:nvPicPr>
        <xdr:cNvPr id="3" name="Picture 2" descr="NSW Government">
          <a:extLst>
            <a:ext uri="{FF2B5EF4-FFF2-40B4-BE49-F238E27FC236}">
              <a16:creationId xmlns:a16="http://schemas.microsoft.com/office/drawing/2014/main" id="{7C8EF81F-E380-4421-9868-2CECFE085E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2447" y="390525"/>
          <a:ext cx="732127"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10</xdr:row>
      <xdr:rowOff>19049</xdr:rowOff>
    </xdr:from>
    <xdr:to>
      <xdr:col>8</xdr:col>
      <xdr:colOff>133350</xdr:colOff>
      <xdr:row>32</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18</xdr:row>
      <xdr:rowOff>114300</xdr:rowOff>
    </xdr:from>
    <xdr:to>
      <xdr:col>10</xdr:col>
      <xdr:colOff>533400</xdr:colOff>
      <xdr:row>37</xdr:row>
      <xdr:rowOff>47625</xdr:rowOff>
    </xdr:to>
    <xdr:graphicFrame macro="">
      <xdr:nvGraphicFramePr>
        <xdr:cNvPr id="2" name="Chart 4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1</xdr:row>
      <xdr:rowOff>28575</xdr:rowOff>
    </xdr:from>
    <xdr:to>
      <xdr:col>5</xdr:col>
      <xdr:colOff>295275</xdr:colOff>
      <xdr:row>18</xdr:row>
      <xdr:rowOff>155850</xdr:rowOff>
    </xdr:to>
    <xdr:graphicFrame macro="">
      <xdr:nvGraphicFramePr>
        <xdr:cNvPr id="3" name="Chart 4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295275</xdr:colOff>
      <xdr:row>1</xdr:row>
      <xdr:rowOff>28576</xdr:rowOff>
    </xdr:from>
    <xdr:to>
      <xdr:col>10</xdr:col>
      <xdr:colOff>552450</xdr:colOff>
      <xdr:row>18</xdr:row>
      <xdr:rowOff>155851</xdr:rowOff>
    </xdr:to>
    <xdr:graphicFrame macro="">
      <xdr:nvGraphicFramePr>
        <xdr:cNvPr id="4" name="Chart 45">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18</xdr:row>
      <xdr:rowOff>76200</xdr:rowOff>
    </xdr:from>
    <xdr:to>
      <xdr:col>5</xdr:col>
      <xdr:colOff>323850</xdr:colOff>
      <xdr:row>38</xdr:row>
      <xdr:rowOff>0</xdr:rowOff>
    </xdr:to>
    <xdr:graphicFrame macro="">
      <xdr:nvGraphicFramePr>
        <xdr:cNvPr id="5" name="Chart 46">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142875</xdr:colOff>
      <xdr:row>1</xdr:row>
      <xdr:rowOff>28575</xdr:rowOff>
    </xdr:from>
    <xdr:to>
      <xdr:col>16</xdr:col>
      <xdr:colOff>400050</xdr:colOff>
      <xdr:row>18</xdr:row>
      <xdr:rowOff>155850</xdr:rowOff>
    </xdr:to>
    <xdr:graphicFrame macro="">
      <xdr:nvGraphicFramePr>
        <xdr:cNvPr id="6" name="Chart 45">
          <a:extLst>
            <a:ext uri="{FF2B5EF4-FFF2-40B4-BE49-F238E27FC236}">
              <a16:creationId xmlns:a16="http://schemas.microsoft.com/office/drawing/2014/main" id="{C3F2C291-2EC0-475D-B2A4-B9E68A4CA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57151</xdr:rowOff>
    </xdr:from>
    <xdr:to>
      <xdr:col>14</xdr:col>
      <xdr:colOff>581025</xdr:colOff>
      <xdr:row>34</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33338</xdr:rowOff>
    </xdr:from>
    <xdr:to>
      <xdr:col>14</xdr:col>
      <xdr:colOff>561974</xdr:colOff>
      <xdr:row>17</xdr:row>
      <xdr:rowOff>104776</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133349</xdr:colOff>
      <xdr:row>1</xdr:row>
      <xdr:rowOff>66676</xdr:rowOff>
    </xdr:from>
    <xdr:to>
      <xdr:col>13</xdr:col>
      <xdr:colOff>542925</xdr:colOff>
      <xdr:row>21</xdr:row>
      <xdr:rowOff>133350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314324</xdr:colOff>
      <xdr:row>1</xdr:row>
      <xdr:rowOff>85724</xdr:rowOff>
    </xdr:from>
    <xdr:to>
      <xdr:col>7</xdr:col>
      <xdr:colOff>152399</xdr:colOff>
      <xdr:row>21</xdr:row>
      <xdr:rowOff>133350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
  <sheetViews>
    <sheetView tabSelected="1" view="pageLayout" zoomScaleNormal="100" zoomScaleSheetLayoutView="100" workbookViewId="0"/>
  </sheetViews>
  <sheetFormatPr defaultRowHeight="12.75" x14ac:dyDescent="0.2"/>
  <cols>
    <col min="1" max="1" width="4.5703125" style="12" customWidth="1"/>
    <col min="2" max="2" width="14.85546875" customWidth="1"/>
    <col min="3" max="3" width="8.5703125" customWidth="1"/>
    <col min="4" max="4" width="95.7109375" customWidth="1"/>
  </cols>
  <sheetData>
    <row r="1" spans="1:17" ht="20.25" x14ac:dyDescent="0.3">
      <c r="A1" s="9" t="s">
        <v>0</v>
      </c>
      <c r="B1" s="12"/>
      <c r="C1" s="12"/>
      <c r="D1" s="12"/>
      <c r="E1" s="12"/>
      <c r="F1" s="12"/>
      <c r="G1" s="12"/>
      <c r="H1" s="12"/>
      <c r="I1" s="12"/>
      <c r="J1" s="12"/>
      <c r="K1" s="12"/>
      <c r="L1" s="12"/>
      <c r="M1" s="12"/>
      <c r="N1" s="12"/>
      <c r="O1" s="12"/>
      <c r="P1" s="12"/>
      <c r="Q1" s="12"/>
    </row>
    <row r="2" spans="1:17" x14ac:dyDescent="0.2">
      <c r="B2" s="327"/>
      <c r="C2" s="415"/>
      <c r="D2" s="410"/>
      <c r="E2" s="12"/>
      <c r="F2" s="12"/>
      <c r="G2" s="12"/>
      <c r="H2" s="12"/>
      <c r="I2" s="12"/>
      <c r="J2" s="12"/>
      <c r="K2" s="12"/>
      <c r="L2" s="12"/>
      <c r="M2" s="12"/>
      <c r="N2" s="12"/>
      <c r="O2" s="12"/>
      <c r="P2" s="12"/>
      <c r="Q2" s="12"/>
    </row>
    <row r="3" spans="1:17" x14ac:dyDescent="0.2">
      <c r="A3" s="13" t="s">
        <v>1</v>
      </c>
      <c r="B3" s="12"/>
      <c r="C3" s="12"/>
      <c r="D3" s="12"/>
      <c r="E3" s="12"/>
      <c r="F3" s="12"/>
      <c r="G3" s="12"/>
      <c r="H3" s="12"/>
      <c r="I3" s="12"/>
      <c r="J3" s="12"/>
      <c r="K3" s="12"/>
      <c r="L3" s="12"/>
      <c r="M3" s="12"/>
      <c r="N3" s="12"/>
      <c r="O3" s="12"/>
      <c r="P3" s="12"/>
      <c r="Q3" s="12"/>
    </row>
    <row r="5" spans="1:17" s="19" customFormat="1" ht="21" customHeight="1" x14ac:dyDescent="0.2">
      <c r="B5" s="20" t="s">
        <v>2</v>
      </c>
      <c r="C5" s="20" t="s">
        <v>3</v>
      </c>
      <c r="D5" s="20" t="s">
        <v>4</v>
      </c>
    </row>
    <row r="6" spans="1:17" ht="30" customHeight="1" x14ac:dyDescent="0.2">
      <c r="B6" s="21" t="s">
        <v>5</v>
      </c>
      <c r="C6" s="21" t="s">
        <v>6</v>
      </c>
      <c r="D6" s="23" t="s">
        <v>7</v>
      </c>
      <c r="E6" s="12"/>
      <c r="F6" s="12"/>
      <c r="G6" s="12"/>
      <c r="H6" s="12"/>
      <c r="I6" s="12"/>
      <c r="J6" s="12"/>
      <c r="K6" s="12"/>
      <c r="L6" s="12"/>
      <c r="M6" s="12"/>
      <c r="N6" s="12"/>
      <c r="O6" s="12"/>
      <c r="P6" s="12"/>
      <c r="Q6" s="12"/>
    </row>
    <row r="7" spans="1:17" s="12" customFormat="1" ht="30" customHeight="1" x14ac:dyDescent="0.2">
      <c r="B7" s="21" t="s">
        <v>8</v>
      </c>
      <c r="C7" s="22" t="s">
        <v>9</v>
      </c>
      <c r="D7" s="277" t="s">
        <v>10</v>
      </c>
    </row>
    <row r="8" spans="1:17" s="12" customFormat="1" ht="30" customHeight="1" x14ac:dyDescent="0.2">
      <c r="B8" s="21" t="s">
        <v>11</v>
      </c>
      <c r="C8" s="22" t="s">
        <v>6</v>
      </c>
      <c r="D8" s="18" t="s">
        <v>12</v>
      </c>
    </row>
    <row r="9" spans="1:17" ht="30" customHeight="1" x14ac:dyDescent="0.2">
      <c r="B9" s="21" t="s">
        <v>13</v>
      </c>
      <c r="C9" s="21" t="s">
        <v>14</v>
      </c>
      <c r="D9" s="23" t="s">
        <v>12</v>
      </c>
      <c r="E9" s="12"/>
      <c r="F9" s="12"/>
      <c r="G9" s="12"/>
      <c r="H9" s="12"/>
      <c r="I9" s="12"/>
      <c r="J9" s="12"/>
      <c r="K9" s="12"/>
      <c r="L9" s="12"/>
      <c r="M9" s="12"/>
      <c r="N9" s="12"/>
      <c r="O9" s="12"/>
      <c r="P9" s="12"/>
      <c r="Q9" s="12"/>
    </row>
    <row r="10" spans="1:17" ht="30" customHeight="1" x14ac:dyDescent="0.2">
      <c r="B10" s="21" t="s">
        <v>15</v>
      </c>
      <c r="C10" s="21" t="s">
        <v>14</v>
      </c>
      <c r="D10" s="24" t="s">
        <v>16</v>
      </c>
      <c r="E10" s="16"/>
      <c r="F10" s="16"/>
      <c r="G10" s="16"/>
      <c r="H10" s="16"/>
      <c r="I10" s="16"/>
      <c r="J10" s="16"/>
      <c r="K10" s="16"/>
      <c r="L10" s="16"/>
      <c r="M10" s="12"/>
      <c r="N10" s="12"/>
      <c r="O10" s="12"/>
      <c r="P10" s="12"/>
      <c r="Q10" s="12"/>
    </row>
    <row r="11" spans="1:17" s="12" customFormat="1" ht="30" customHeight="1" x14ac:dyDescent="0.2">
      <c r="B11" s="21" t="s">
        <v>17</v>
      </c>
      <c r="C11" s="21" t="s">
        <v>14</v>
      </c>
      <c r="D11" s="18" t="s">
        <v>18</v>
      </c>
    </row>
    <row r="12" spans="1:17" ht="30" customHeight="1" x14ac:dyDescent="0.2">
      <c r="B12" s="21" t="s">
        <v>19</v>
      </c>
      <c r="C12" s="21" t="s">
        <v>6</v>
      </c>
      <c r="D12" s="18" t="s">
        <v>20</v>
      </c>
      <c r="E12" s="12"/>
      <c r="F12" s="12"/>
      <c r="G12" s="12"/>
      <c r="H12" s="12"/>
      <c r="I12" s="12"/>
      <c r="J12" s="12"/>
      <c r="K12" s="12"/>
      <c r="L12" s="12"/>
      <c r="M12" s="12"/>
      <c r="N12" s="12"/>
      <c r="O12" s="12"/>
      <c r="P12" s="12"/>
      <c r="Q12" s="12"/>
    </row>
    <row r="13" spans="1:17" ht="30" customHeight="1" x14ac:dyDescent="0.2">
      <c r="B13" s="21" t="s">
        <v>21</v>
      </c>
      <c r="C13" s="21" t="s">
        <v>6</v>
      </c>
      <c r="D13" s="18" t="s">
        <v>22</v>
      </c>
      <c r="E13" s="12"/>
      <c r="F13" s="12"/>
      <c r="G13" s="12"/>
      <c r="H13" s="12"/>
      <c r="I13" s="12"/>
      <c r="J13" s="12"/>
      <c r="K13" s="12"/>
      <c r="L13" s="12"/>
      <c r="M13" s="12"/>
      <c r="N13" s="12"/>
      <c r="O13" s="12"/>
      <c r="P13" s="12"/>
      <c r="Q13" s="12"/>
    </row>
    <row r="14" spans="1:17" ht="30" customHeight="1" x14ac:dyDescent="0.2">
      <c r="B14" s="21" t="s">
        <v>23</v>
      </c>
      <c r="C14" s="21" t="s">
        <v>14</v>
      </c>
      <c r="D14" s="18" t="s">
        <v>24</v>
      </c>
      <c r="E14" s="12"/>
      <c r="F14" s="12"/>
      <c r="G14" s="12"/>
      <c r="H14" s="12"/>
      <c r="I14" s="12"/>
      <c r="J14" s="12"/>
      <c r="K14" s="12"/>
      <c r="L14" s="12"/>
      <c r="M14" s="12"/>
      <c r="N14" s="12"/>
      <c r="O14" s="12"/>
      <c r="P14" s="12"/>
      <c r="Q14" s="12"/>
    </row>
    <row r="15" spans="1:17" s="12" customFormat="1" ht="30" customHeight="1" x14ac:dyDescent="0.2">
      <c r="B15" s="21" t="s">
        <v>25</v>
      </c>
      <c r="C15" s="21" t="s">
        <v>14</v>
      </c>
      <c r="D15" s="277" t="s">
        <v>26</v>
      </c>
    </row>
    <row r="16" spans="1:17" ht="30" customHeight="1" x14ac:dyDescent="0.2">
      <c r="B16" s="21" t="s">
        <v>27</v>
      </c>
      <c r="C16" s="21" t="s">
        <v>14</v>
      </c>
      <c r="D16" s="24" t="s">
        <v>28</v>
      </c>
      <c r="E16" s="17"/>
      <c r="F16" s="17"/>
      <c r="G16" s="17"/>
      <c r="H16" s="17"/>
      <c r="I16" s="17"/>
      <c r="J16" s="17"/>
      <c r="K16" s="17"/>
      <c r="L16" s="17"/>
      <c r="M16" s="17"/>
      <c r="N16" s="17"/>
      <c r="O16" s="17"/>
      <c r="P16" s="17"/>
      <c r="Q16" s="17"/>
    </row>
    <row r="17" spans="2:4" ht="30" customHeight="1" x14ac:dyDescent="0.2">
      <c r="B17" s="21" t="s">
        <v>29</v>
      </c>
      <c r="C17" s="21" t="s">
        <v>14</v>
      </c>
      <c r="D17" s="24" t="s">
        <v>30</v>
      </c>
    </row>
    <row r="18" spans="2:4" ht="30" customHeight="1" x14ac:dyDescent="0.2">
      <c r="B18" s="21" t="s">
        <v>31</v>
      </c>
      <c r="C18" s="21" t="s">
        <v>14</v>
      </c>
      <c r="D18" s="18" t="s">
        <v>32</v>
      </c>
    </row>
    <row r="19" spans="2:4" ht="30" customHeight="1" x14ac:dyDescent="0.2">
      <c r="B19" s="21" t="s">
        <v>33</v>
      </c>
      <c r="C19" s="21" t="s">
        <v>14</v>
      </c>
      <c r="D19" s="18" t="s">
        <v>34</v>
      </c>
    </row>
    <row r="20" spans="2:4" ht="30" customHeight="1" x14ac:dyDescent="0.2">
      <c r="B20" s="21" t="s">
        <v>35</v>
      </c>
      <c r="C20" s="21" t="s">
        <v>14</v>
      </c>
      <c r="D20" s="18" t="s">
        <v>36</v>
      </c>
    </row>
    <row r="21" spans="2:4" ht="30" customHeight="1" x14ac:dyDescent="0.2">
      <c r="B21" s="21" t="s">
        <v>37</v>
      </c>
      <c r="C21" s="21" t="s">
        <v>14</v>
      </c>
      <c r="D21" s="24" t="s">
        <v>38</v>
      </c>
    </row>
    <row r="22" spans="2:4" ht="30" customHeight="1" x14ac:dyDescent="0.2">
      <c r="B22" s="21" t="s">
        <v>39</v>
      </c>
      <c r="C22" s="21" t="s">
        <v>14</v>
      </c>
      <c r="D22" s="18" t="s">
        <v>40</v>
      </c>
    </row>
    <row r="23" spans="2:4" s="12" customFormat="1" ht="30" customHeight="1" x14ac:dyDescent="0.2">
      <c r="B23" s="21" t="s">
        <v>41</v>
      </c>
      <c r="C23" s="21" t="s">
        <v>14</v>
      </c>
      <c r="D23" s="264" t="s">
        <v>42</v>
      </c>
    </row>
    <row r="24" spans="2:4" ht="30" customHeight="1" x14ac:dyDescent="0.2">
      <c r="B24" s="21" t="s">
        <v>43</v>
      </c>
      <c r="C24" s="21" t="s">
        <v>14</v>
      </c>
      <c r="D24" s="264" t="s">
        <v>44</v>
      </c>
    </row>
    <row r="25" spans="2:4" ht="30" customHeight="1" x14ac:dyDescent="0.2">
      <c r="B25" s="21" t="s">
        <v>45</v>
      </c>
      <c r="C25" s="21" t="s">
        <v>14</v>
      </c>
      <c r="D25" s="18" t="s">
        <v>46</v>
      </c>
    </row>
    <row r="26" spans="2:4" ht="30" customHeight="1" x14ac:dyDescent="0.2">
      <c r="B26" s="276" t="s">
        <v>47</v>
      </c>
      <c r="C26" s="21" t="s">
        <v>14</v>
      </c>
      <c r="D26" s="18" t="s">
        <v>48</v>
      </c>
    </row>
    <row r="27" spans="2:4" ht="30" customHeight="1" x14ac:dyDescent="0.2">
      <c r="B27" s="276" t="s">
        <v>49</v>
      </c>
      <c r="C27" s="21" t="s">
        <v>14</v>
      </c>
      <c r="D27" s="18" t="s">
        <v>50</v>
      </c>
    </row>
    <row r="28" spans="2:4" s="12" customFormat="1" ht="30" customHeight="1" x14ac:dyDescent="0.2">
      <c r="B28" s="276" t="s">
        <v>51</v>
      </c>
      <c r="C28" s="21" t="s">
        <v>14</v>
      </c>
      <c r="D28" s="18" t="s">
        <v>52</v>
      </c>
    </row>
  </sheetData>
  <hyperlinks>
    <hyperlink ref="D6" location="'Tab 1'!A1" display="Cumulative area of native vegetation that has been conserved, restored, managed or approved for clearing." xr:uid="{00000000-0004-0000-0000-000000000000}"/>
    <hyperlink ref="D10" location="'Tab 5'!A1" display="Private native forestry (PNF) activity." xr:uid="{00000000-0004-0000-0000-000001000000}"/>
    <hyperlink ref="D13" location="'Tab 8'!A1" display="Relative proportion of woody vegetation reduction by land use category and fire." xr:uid="{00000000-0004-0000-0000-000002000000}"/>
    <hyperlink ref="D12" location="'Tab 7'!A1" display="Annual loss of woody vegetation by land use categories for (a) SPOT/ Sentinel and (b) Landsat analyses." xr:uid="{00000000-0004-0000-0000-000003000000}"/>
    <hyperlink ref="D14" location="'Tab 9'!A1" display="Rates of woody vegetation change for forestry land use by tenure and management practice (ha/year) for (a) SPOT/ Sentinel and (b) Landsat analyses." xr:uid="{00000000-0004-0000-0000-000004000000}"/>
    <hyperlink ref="D16" location="'Tab 11'!A1" display="History of other clearing as identified by SPOT/ Sentinel imagery (for areas &gt;1 ha)." xr:uid="{00000000-0004-0000-0000-000005000000}"/>
    <hyperlink ref="D17" location="'Tab 12'!A1" display="Rates of woody vegetation change - NSW Summary (ha/year) for SPOT/ Sentinel analysis." xr:uid="{00000000-0004-0000-0000-000006000000}"/>
    <hyperlink ref="D21" location="'Tab 16'!A1" display="Rates of woody vegetation change - by CMA (ha/year) for SPOT/ Sentinel analysis." xr:uid="{00000000-0004-0000-0000-000007000000}"/>
    <hyperlink ref="D19" location="'Tab 14'!A1" display="Rates of woody vegetation change - by IBRA (ha/year) for SPOT/ Sentinel analysis." xr:uid="{00000000-0004-0000-0000-000008000000}"/>
    <hyperlink ref="D20" location="'Tab 15'!A1" display="Rates of woody vegetation change - by LGA (ha/year) for SPOT/ Sentinel analysis." xr:uid="{00000000-0004-0000-0000-000009000000}"/>
    <hyperlink ref="D18" location="'Tab 13'!A1" display="Rates of woody vegetation change - by LLS (ha/year) for SPOT/ Sentinel analysis." xr:uid="{00000000-0004-0000-0000-00000A000000}"/>
    <hyperlink ref="D22" location="'Tab 17'!A1" display="Rates of woody vegetation change - by Keith Formation (ha/year) for SPOT/ Sentinel analysis" xr:uid="{00000000-0004-0000-0000-00000B000000}"/>
    <hyperlink ref="D8" location="'Tab 3'!A1" display="Area of native vegetation that has been conserved, restored, managed or approved for clearing." xr:uid="{00000000-0004-0000-0000-00000C000000}"/>
    <hyperlink ref="D11" location="'Tab 6'!A1" display="Rate of woody vegetation loss annualised by land use category and fire (ha/year), for (a) SPOT/ Sentinel and (b) Landsat analyses." xr:uid="{00000000-0004-0000-0000-00000D000000}"/>
    <hyperlink ref="D23" location="'Tab 18'!A1" display="Rates of woody vegetation change - NSW Summary (ha/year) for Landsat analysis." xr:uid="{00000000-0004-0000-0000-00000E000000}"/>
    <hyperlink ref="D24" location="'Tab 19'!A1" display="Rates of woody vegetation change - by LLS (ha/year) for Landsat analysis." xr:uid="{00000000-0004-0000-0000-00000F000000}"/>
    <hyperlink ref="D25" location="'Tab 20'!A1" display="Rates of woody vegetation change - by IBRA (ha/year) for Landsat analysis." xr:uid="{00000000-0004-0000-0000-000010000000}"/>
    <hyperlink ref="D26" location="'Tab 21'!A1" display="Rates of woody vegetation change - by LGA (ha/year) for Landsat analysis." xr:uid="{00000000-0004-0000-0000-000011000000}"/>
    <hyperlink ref="D27" location="'Tab 22'!A1" display="Rates of woody vegetation change - by CMA (ha/year) for Landsat analysis." xr:uid="{00000000-0004-0000-0000-000012000000}"/>
    <hyperlink ref="D15" location="'Tab 10'!A1" display="Compliance and enforcement actions" xr:uid="{00000000-0004-0000-0000-000013000000}"/>
    <hyperlink ref="D7" location="'Tab 2'!A1" display="Cumulative area of native vegetation that has been conserved, restored, managed or approved for clearing." xr:uid="{00000000-0004-0000-0000-000014000000}"/>
    <hyperlink ref="D28" location="'Tab 23'!A1" display="10 LGAs with the greatest area and most properties with other clearing as identified by SPOT/ Sentinel imagery (for areas &gt;1 ha)." xr:uid="{00000000-0004-0000-0000-000015000000}"/>
    <hyperlink ref="D9" location="'Tab 4'!A1" display="Area of native vegetation that has been conserved, restored, managed or approved for clearing." xr:uid="{00000000-0004-0000-0000-000016000000}"/>
  </hyperlinks>
  <pageMargins left="0.25" right="0.25" top="0.75" bottom="0.75" header="0.3" footer="0.3"/>
  <pageSetup paperSize="9" orientation="landscape" r:id="rId1"/>
  <headerFooter>
    <oddHeader>&amp;C&amp;20NSW Native Vegetation 2016-17 data spreadsheet</oddHeader>
    <oddFooter>&amp;RNSW Native Vegetation data spreadsheet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0"/>
  <sheetViews>
    <sheetView view="pageLayout" zoomScaleNormal="100" workbookViewId="0">
      <selection sqref="A1:S1"/>
    </sheetView>
  </sheetViews>
  <sheetFormatPr defaultColWidth="9.140625" defaultRowHeight="12.75" x14ac:dyDescent="0.2"/>
  <cols>
    <col min="1" max="1" width="13.140625" style="84" customWidth="1"/>
    <col min="2" max="2" width="17.7109375" style="84" customWidth="1"/>
    <col min="3" max="13" width="7.7109375" style="84" customWidth="1"/>
    <col min="14" max="14" width="1.5703125" style="84" customWidth="1"/>
    <col min="15" max="15" width="10.7109375" style="200" customWidth="1"/>
    <col min="16" max="16" width="10.7109375" style="84" customWidth="1"/>
    <col min="17" max="16384" width="9.140625" style="84"/>
  </cols>
  <sheetData>
    <row r="1" spans="1:19" ht="18" customHeight="1" x14ac:dyDescent="0.2">
      <c r="A1" s="547" t="s">
        <v>236</v>
      </c>
      <c r="B1" s="547"/>
      <c r="C1" s="547"/>
      <c r="D1" s="547"/>
      <c r="E1" s="547"/>
      <c r="F1" s="547"/>
      <c r="G1" s="547"/>
      <c r="H1" s="547"/>
      <c r="I1" s="547"/>
      <c r="J1" s="547"/>
      <c r="K1" s="547"/>
      <c r="L1" s="547"/>
      <c r="M1" s="547"/>
      <c r="N1" s="547"/>
      <c r="O1" s="547"/>
      <c r="P1" s="547"/>
      <c r="Q1" s="547"/>
      <c r="R1" s="547"/>
      <c r="S1" s="547"/>
    </row>
    <row r="2" spans="1:19" ht="12.75" customHeight="1" thickBot="1" x14ac:dyDescent="0.25">
      <c r="A2" s="27"/>
      <c r="B2" s="27"/>
      <c r="C2" s="497"/>
      <c r="D2" s="497"/>
      <c r="E2" s="497"/>
      <c r="F2" s="497"/>
      <c r="G2" s="497"/>
      <c r="H2" s="497"/>
      <c r="I2" s="497"/>
      <c r="J2" s="497"/>
      <c r="K2" s="497"/>
      <c r="L2" s="497"/>
      <c r="M2" s="497"/>
      <c r="N2" s="497"/>
      <c r="O2" s="201"/>
      <c r="P2" s="497"/>
      <c r="Q2" s="497"/>
      <c r="R2" s="497"/>
      <c r="S2" s="497"/>
    </row>
    <row r="3" spans="1:19" ht="39" customHeight="1" thickBot="1" x14ac:dyDescent="0.25">
      <c r="A3" s="542" t="s">
        <v>196</v>
      </c>
      <c r="B3" s="543"/>
      <c r="C3" s="66" t="s">
        <v>214</v>
      </c>
      <c r="D3" s="72" t="s">
        <v>215</v>
      </c>
      <c r="E3" s="72" t="s">
        <v>216</v>
      </c>
      <c r="F3" s="72" t="s">
        <v>217</v>
      </c>
      <c r="G3" s="72" t="s">
        <v>218</v>
      </c>
      <c r="H3" s="72" t="s">
        <v>219</v>
      </c>
      <c r="I3" s="72" t="s">
        <v>220</v>
      </c>
      <c r="J3" s="66" t="s">
        <v>64</v>
      </c>
      <c r="K3" s="493" t="s">
        <v>65</v>
      </c>
      <c r="L3" s="304" t="s">
        <v>221</v>
      </c>
      <c r="M3" s="304" t="s">
        <v>222</v>
      </c>
      <c r="N3" s="438"/>
      <c r="O3" s="386" t="s">
        <v>69</v>
      </c>
      <c r="P3" s="386" t="s">
        <v>70</v>
      </c>
    </row>
    <row r="4" spans="1:19" ht="17.100000000000001" customHeight="1" x14ac:dyDescent="0.2">
      <c r="A4" s="544" t="s">
        <v>237</v>
      </c>
      <c r="B4" s="98" t="s">
        <v>238</v>
      </c>
      <c r="C4" s="96"/>
      <c r="D4" s="95"/>
      <c r="E4" s="95"/>
      <c r="F4" s="74">
        <v>8310</v>
      </c>
      <c r="G4" s="74">
        <v>5290</v>
      </c>
      <c r="H4" s="74">
        <v>8100</v>
      </c>
      <c r="I4" s="74">
        <v>8720</v>
      </c>
      <c r="J4" s="67">
        <v>7490</v>
      </c>
      <c r="K4" s="63">
        <v>6180</v>
      </c>
      <c r="L4" s="76">
        <v>5390</v>
      </c>
      <c r="M4" s="439">
        <v>10010</v>
      </c>
      <c r="N4" s="434"/>
      <c r="O4" s="393">
        <f>ROUND(AVERAGE(F4:L4),-1)</f>
        <v>7070</v>
      </c>
      <c r="P4" s="393">
        <f>ROUND(AVERAGE(F4:M4),-1)</f>
        <v>7440</v>
      </c>
    </row>
    <row r="5" spans="1:19" ht="17.100000000000001" customHeight="1" x14ac:dyDescent="0.2">
      <c r="A5" s="545"/>
      <c r="B5" s="99" t="s">
        <v>239</v>
      </c>
      <c r="C5" s="97"/>
      <c r="D5" s="93"/>
      <c r="E5" s="93"/>
      <c r="F5" s="76">
        <v>7020</v>
      </c>
      <c r="G5" s="76">
        <v>8350</v>
      </c>
      <c r="H5" s="76">
        <v>8240</v>
      </c>
      <c r="I5" s="76">
        <v>9170</v>
      </c>
      <c r="J5" s="69">
        <v>8210</v>
      </c>
      <c r="K5" s="331">
        <v>7230</v>
      </c>
      <c r="L5" s="76">
        <v>7250</v>
      </c>
      <c r="M5" s="439">
        <v>9100</v>
      </c>
      <c r="N5" s="434"/>
      <c r="O5" s="393">
        <f t="shared" ref="O5:O14" si="0">ROUND(AVERAGE(F5:L5),-1)</f>
        <v>7920</v>
      </c>
      <c r="P5" s="393">
        <f t="shared" ref="P5:P14" si="1">ROUND(AVERAGE(F5:M5),-1)</f>
        <v>8070</v>
      </c>
    </row>
    <row r="6" spans="1:19" ht="17.100000000000001" customHeight="1" x14ac:dyDescent="0.2">
      <c r="A6" s="545"/>
      <c r="B6" s="99" t="s">
        <v>240</v>
      </c>
      <c r="C6" s="97"/>
      <c r="D6" s="93"/>
      <c r="E6" s="93"/>
      <c r="F6" s="77">
        <v>310</v>
      </c>
      <c r="G6" s="77">
        <v>450</v>
      </c>
      <c r="H6" s="77">
        <v>280</v>
      </c>
      <c r="I6" s="77">
        <v>240</v>
      </c>
      <c r="J6" s="68">
        <v>270</v>
      </c>
      <c r="K6" s="332">
        <v>130</v>
      </c>
      <c r="L6" s="76">
        <v>140</v>
      </c>
      <c r="M6" s="440">
        <v>140</v>
      </c>
      <c r="N6" s="434"/>
      <c r="O6" s="393">
        <f t="shared" si="0"/>
        <v>260</v>
      </c>
      <c r="P6" s="393">
        <f t="shared" si="1"/>
        <v>250</v>
      </c>
    </row>
    <row r="7" spans="1:19" ht="17.100000000000001" customHeight="1" x14ac:dyDescent="0.2">
      <c r="A7" s="545"/>
      <c r="B7" s="457" t="s">
        <v>178</v>
      </c>
      <c r="C7" s="452"/>
      <c r="D7" s="453"/>
      <c r="E7" s="453"/>
      <c r="F7" s="454">
        <v>15640</v>
      </c>
      <c r="G7" s="454">
        <v>14090</v>
      </c>
      <c r="H7" s="454">
        <v>16620</v>
      </c>
      <c r="I7" s="454">
        <v>18130</v>
      </c>
      <c r="J7" s="455">
        <v>15970</v>
      </c>
      <c r="K7" s="394">
        <v>13540</v>
      </c>
      <c r="L7" s="454">
        <v>12780</v>
      </c>
      <c r="M7" s="456">
        <f>SUM(M4:M6)</f>
        <v>19250</v>
      </c>
      <c r="N7" s="434"/>
      <c r="O7" s="393">
        <f t="shared" si="0"/>
        <v>15250</v>
      </c>
      <c r="P7" s="393">
        <f t="shared" si="1"/>
        <v>15750</v>
      </c>
    </row>
    <row r="8" spans="1:19" ht="17.100000000000001" customHeight="1" x14ac:dyDescent="0.2">
      <c r="A8" s="545" t="s">
        <v>241</v>
      </c>
      <c r="B8" s="99" t="s">
        <v>238</v>
      </c>
      <c r="C8" s="97"/>
      <c r="D8" s="93"/>
      <c r="E8" s="93"/>
      <c r="F8" s="76">
        <v>1950</v>
      </c>
      <c r="G8" s="77">
        <v>980</v>
      </c>
      <c r="H8" s="76">
        <v>1540</v>
      </c>
      <c r="I8" s="76">
        <v>1590</v>
      </c>
      <c r="J8" s="69">
        <v>1430</v>
      </c>
      <c r="K8" s="331">
        <v>970</v>
      </c>
      <c r="L8" s="76">
        <v>1230</v>
      </c>
      <c r="M8" s="439">
        <v>2190</v>
      </c>
      <c r="N8" s="434"/>
      <c r="O8" s="393">
        <f t="shared" si="0"/>
        <v>1380</v>
      </c>
      <c r="P8" s="393">
        <f t="shared" si="1"/>
        <v>1490</v>
      </c>
    </row>
    <row r="9" spans="1:19" ht="17.100000000000001" customHeight="1" x14ac:dyDescent="0.2">
      <c r="A9" s="545"/>
      <c r="B9" s="99" t="s">
        <v>239</v>
      </c>
      <c r="C9" s="97"/>
      <c r="D9" s="93"/>
      <c r="E9" s="93"/>
      <c r="F9" s="76">
        <v>3080</v>
      </c>
      <c r="G9" s="76">
        <v>2260</v>
      </c>
      <c r="H9" s="76">
        <v>2520</v>
      </c>
      <c r="I9" s="76">
        <v>1810</v>
      </c>
      <c r="J9" s="69">
        <v>2690</v>
      </c>
      <c r="K9" s="331">
        <v>3810</v>
      </c>
      <c r="L9" s="76">
        <v>6060</v>
      </c>
      <c r="M9" s="439">
        <v>6540</v>
      </c>
      <c r="N9" s="434"/>
      <c r="O9" s="393">
        <f t="shared" si="0"/>
        <v>3180</v>
      </c>
      <c r="P9" s="393">
        <f t="shared" si="1"/>
        <v>3600</v>
      </c>
    </row>
    <row r="10" spans="1:19" ht="17.100000000000001" customHeight="1" x14ac:dyDescent="0.2">
      <c r="A10" s="545"/>
      <c r="B10" s="99" t="s">
        <v>240</v>
      </c>
      <c r="C10" s="97"/>
      <c r="D10" s="93"/>
      <c r="E10" s="93"/>
      <c r="F10" s="77">
        <v>130</v>
      </c>
      <c r="G10" s="77">
        <v>0</v>
      </c>
      <c r="H10" s="77">
        <v>0</v>
      </c>
      <c r="I10" s="77">
        <v>0</v>
      </c>
      <c r="J10" s="68">
        <v>110</v>
      </c>
      <c r="K10" s="332">
        <v>280</v>
      </c>
      <c r="L10" s="76">
        <v>1730</v>
      </c>
      <c r="M10" s="439">
        <v>5560</v>
      </c>
      <c r="N10" s="434"/>
      <c r="O10" s="393">
        <f t="shared" si="0"/>
        <v>320</v>
      </c>
      <c r="P10" s="393">
        <f t="shared" si="1"/>
        <v>980</v>
      </c>
      <c r="R10" s="310"/>
    </row>
    <row r="11" spans="1:19" ht="17.100000000000001" customHeight="1" thickBot="1" x14ac:dyDescent="0.25">
      <c r="A11" s="546"/>
      <c r="B11" s="458" t="s">
        <v>178</v>
      </c>
      <c r="C11" s="447"/>
      <c r="D11" s="448"/>
      <c r="E11" s="448"/>
      <c r="F11" s="449">
        <v>5160</v>
      </c>
      <c r="G11" s="449">
        <v>3240</v>
      </c>
      <c r="H11" s="449">
        <v>4060</v>
      </c>
      <c r="I11" s="449">
        <v>3400</v>
      </c>
      <c r="J11" s="450">
        <v>4230</v>
      </c>
      <c r="K11" s="396">
        <v>5060</v>
      </c>
      <c r="L11" s="449">
        <v>9020</v>
      </c>
      <c r="M11" s="451">
        <f>SUM(M8:M10)</f>
        <v>14290</v>
      </c>
      <c r="N11" s="434"/>
      <c r="O11" s="441">
        <f t="shared" si="0"/>
        <v>4880</v>
      </c>
      <c r="P11" s="442">
        <f t="shared" si="1"/>
        <v>6060</v>
      </c>
    </row>
    <row r="12" spans="1:19" ht="17.100000000000001" customHeight="1" thickBot="1" x14ac:dyDescent="0.25">
      <c r="A12" s="548" t="s">
        <v>242</v>
      </c>
      <c r="B12" s="549"/>
      <c r="C12" s="109"/>
      <c r="D12" s="110"/>
      <c r="E12" s="110"/>
      <c r="F12" s="102">
        <v>10260</v>
      </c>
      <c r="G12" s="102">
        <v>6270</v>
      </c>
      <c r="H12" s="102">
        <v>9640</v>
      </c>
      <c r="I12" s="102">
        <v>10310</v>
      </c>
      <c r="J12" s="111">
        <v>8920</v>
      </c>
      <c r="K12" s="333">
        <v>7150</v>
      </c>
      <c r="L12" s="443">
        <f>SUM(L4,L8)</f>
        <v>6620</v>
      </c>
      <c r="M12" s="443">
        <f>SUM(M4,M8)</f>
        <v>12200</v>
      </c>
      <c r="N12" s="434"/>
      <c r="O12" s="444">
        <f>ROUND(AVERAGE(F12:L12),-1)</f>
        <v>8450</v>
      </c>
      <c r="P12" s="333">
        <f t="shared" si="1"/>
        <v>8920</v>
      </c>
    </row>
    <row r="13" spans="1:19" ht="17.100000000000001" customHeight="1" thickBot="1" x14ac:dyDescent="0.25">
      <c r="A13" s="550" t="s">
        <v>243</v>
      </c>
      <c r="B13" s="551"/>
      <c r="C13" s="105"/>
      <c r="D13" s="106"/>
      <c r="E13" s="106"/>
      <c r="F13" s="112">
        <v>10540</v>
      </c>
      <c r="G13" s="112">
        <v>11060</v>
      </c>
      <c r="H13" s="112">
        <v>11040</v>
      </c>
      <c r="I13" s="112">
        <v>11220</v>
      </c>
      <c r="J13" s="113">
        <v>11280</v>
      </c>
      <c r="K13" s="330">
        <v>11450</v>
      </c>
      <c r="L13" s="443">
        <v>15180</v>
      </c>
      <c r="M13" s="443">
        <f>SUM(M5,M6,M9,M10)</f>
        <v>21340</v>
      </c>
      <c r="N13" s="434"/>
      <c r="O13" s="444">
        <f t="shared" si="0"/>
        <v>11680</v>
      </c>
      <c r="P13" s="333">
        <f t="shared" si="1"/>
        <v>12890</v>
      </c>
    </row>
    <row r="14" spans="1:19" ht="17.100000000000001" customHeight="1" thickBot="1" x14ac:dyDescent="0.25">
      <c r="A14" s="552" t="s">
        <v>244</v>
      </c>
      <c r="B14" s="553"/>
      <c r="C14" s="66"/>
      <c r="D14" s="72"/>
      <c r="E14" s="72"/>
      <c r="F14" s="102">
        <v>20800</v>
      </c>
      <c r="G14" s="102">
        <v>17330</v>
      </c>
      <c r="H14" s="102">
        <v>20680</v>
      </c>
      <c r="I14" s="102">
        <v>21530</v>
      </c>
      <c r="J14" s="111">
        <v>20200</v>
      </c>
      <c r="K14" s="333">
        <v>18600</v>
      </c>
      <c r="L14" s="445">
        <f>SUM(L12:L13)</f>
        <v>21800</v>
      </c>
      <c r="M14" s="446">
        <f>SUM(M12:M13)</f>
        <v>33540</v>
      </c>
      <c r="N14" s="435"/>
      <c r="O14" s="444">
        <f t="shared" si="0"/>
        <v>20130</v>
      </c>
      <c r="P14" s="333">
        <f t="shared" si="1"/>
        <v>21810</v>
      </c>
    </row>
    <row r="15" spans="1:19" ht="8.25" customHeight="1" thickBot="1" x14ac:dyDescent="0.25"/>
    <row r="16" spans="1:19" ht="41.25" customHeight="1" thickBot="1" x14ac:dyDescent="0.25">
      <c r="A16" s="542" t="s">
        <v>228</v>
      </c>
      <c r="B16" s="543"/>
      <c r="C16" s="66" t="s">
        <v>214</v>
      </c>
      <c r="D16" s="72" t="s">
        <v>215</v>
      </c>
      <c r="E16" s="72" t="s">
        <v>216</v>
      </c>
      <c r="F16" s="72" t="s">
        <v>217</v>
      </c>
      <c r="G16" s="72" t="s">
        <v>218</v>
      </c>
      <c r="H16" s="72" t="s">
        <v>219</v>
      </c>
      <c r="I16" s="86" t="s">
        <v>220</v>
      </c>
      <c r="J16" s="66" t="s">
        <v>64</v>
      </c>
      <c r="K16" s="493" t="s">
        <v>65</v>
      </c>
      <c r="L16" s="493" t="s">
        <v>66</v>
      </c>
      <c r="M16" s="493" t="s">
        <v>67</v>
      </c>
      <c r="N16" s="232"/>
      <c r="O16" s="386" t="s">
        <v>69</v>
      </c>
      <c r="P16" s="386" t="s">
        <v>70</v>
      </c>
    </row>
    <row r="17" spans="1:18" ht="17.100000000000001" customHeight="1" x14ac:dyDescent="0.2">
      <c r="A17" s="544" t="s">
        <v>237</v>
      </c>
      <c r="B17" s="98" t="s">
        <v>238</v>
      </c>
      <c r="C17" s="67">
        <v>9100</v>
      </c>
      <c r="D17" s="74">
        <v>8510</v>
      </c>
      <c r="E17" s="74">
        <v>13460</v>
      </c>
      <c r="F17" s="74">
        <v>22650</v>
      </c>
      <c r="G17" s="74">
        <v>9990</v>
      </c>
      <c r="H17" s="74"/>
      <c r="I17" s="87"/>
      <c r="J17" s="67"/>
      <c r="K17" s="63"/>
      <c r="L17" s="63"/>
      <c r="M17" s="63"/>
      <c r="N17" s="234"/>
      <c r="O17" s="393" t="s">
        <v>229</v>
      </c>
      <c r="P17" s="393">
        <f>ROUND(AVERAGE(C17:G17),-1)</f>
        <v>12740</v>
      </c>
    </row>
    <row r="18" spans="1:18" ht="17.100000000000001" customHeight="1" x14ac:dyDescent="0.2">
      <c r="A18" s="545"/>
      <c r="B18" s="99" t="s">
        <v>239</v>
      </c>
      <c r="C18" s="69">
        <v>6520</v>
      </c>
      <c r="D18" s="76">
        <v>10030</v>
      </c>
      <c r="E18" s="76">
        <v>9330</v>
      </c>
      <c r="F18" s="76">
        <v>10060</v>
      </c>
      <c r="G18" s="76">
        <v>10510</v>
      </c>
      <c r="H18" s="76"/>
      <c r="I18" s="88"/>
      <c r="J18" s="69"/>
      <c r="K18" s="331"/>
      <c r="L18" s="331"/>
      <c r="M18" s="331"/>
      <c r="N18" s="234"/>
      <c r="O18" s="394" t="s">
        <v>229</v>
      </c>
      <c r="P18" s="394">
        <f t="shared" ref="P18:P27" si="2">ROUND(AVERAGE(C18:G18),-1)</f>
        <v>9290</v>
      </c>
    </row>
    <row r="19" spans="1:18" ht="17.100000000000001" customHeight="1" x14ac:dyDescent="0.2">
      <c r="A19" s="545"/>
      <c r="B19" s="99" t="s">
        <v>240</v>
      </c>
      <c r="C19" s="69">
        <v>310</v>
      </c>
      <c r="D19" s="76">
        <v>430</v>
      </c>
      <c r="E19" s="76">
        <v>590</v>
      </c>
      <c r="F19" s="76">
        <v>560</v>
      </c>
      <c r="G19" s="76">
        <v>410</v>
      </c>
      <c r="H19" s="77"/>
      <c r="I19" s="94"/>
      <c r="J19" s="68"/>
      <c r="K19" s="332"/>
      <c r="L19" s="332"/>
      <c r="M19" s="332"/>
      <c r="N19" s="234"/>
      <c r="O19" s="395" t="s">
        <v>229</v>
      </c>
      <c r="P19" s="395">
        <f t="shared" si="2"/>
        <v>460</v>
      </c>
    </row>
    <row r="20" spans="1:18" ht="17.100000000000001" customHeight="1" x14ac:dyDescent="0.2">
      <c r="A20" s="545"/>
      <c r="B20" s="457" t="s">
        <v>178</v>
      </c>
      <c r="C20" s="455">
        <v>15930</v>
      </c>
      <c r="D20" s="454">
        <v>18970</v>
      </c>
      <c r="E20" s="454">
        <v>23380</v>
      </c>
      <c r="F20" s="454">
        <v>33270</v>
      </c>
      <c r="G20" s="454">
        <v>20910</v>
      </c>
      <c r="H20" s="454"/>
      <c r="I20" s="391"/>
      <c r="J20" s="455"/>
      <c r="K20" s="394"/>
      <c r="L20" s="394"/>
      <c r="M20" s="394"/>
      <c r="N20" s="337"/>
      <c r="O20" s="394" t="s">
        <v>229</v>
      </c>
      <c r="P20" s="394">
        <f t="shared" si="2"/>
        <v>22490</v>
      </c>
    </row>
    <row r="21" spans="1:18" ht="17.100000000000001" customHeight="1" x14ac:dyDescent="0.2">
      <c r="A21" s="545" t="s">
        <v>241</v>
      </c>
      <c r="B21" s="99" t="s">
        <v>238</v>
      </c>
      <c r="C21" s="69">
        <v>2350</v>
      </c>
      <c r="D21" s="76">
        <v>2740</v>
      </c>
      <c r="E21" s="76">
        <v>5190</v>
      </c>
      <c r="F21" s="76">
        <v>5670</v>
      </c>
      <c r="G21" s="76">
        <v>2510</v>
      </c>
      <c r="H21" s="76"/>
      <c r="I21" s="88"/>
      <c r="J21" s="69"/>
      <c r="K21" s="331"/>
      <c r="L21" s="331"/>
      <c r="M21" s="331"/>
      <c r="N21" s="234"/>
      <c r="O21" s="394" t="s">
        <v>229</v>
      </c>
      <c r="P21" s="394">
        <f t="shared" si="2"/>
        <v>3690</v>
      </c>
    </row>
    <row r="22" spans="1:18" ht="17.100000000000001" customHeight="1" x14ac:dyDescent="0.2">
      <c r="A22" s="545"/>
      <c r="B22" s="99" t="s">
        <v>239</v>
      </c>
      <c r="C22" s="69">
        <v>920</v>
      </c>
      <c r="D22" s="76">
        <v>2280</v>
      </c>
      <c r="E22" s="76">
        <v>2610</v>
      </c>
      <c r="F22" s="76">
        <v>3750</v>
      </c>
      <c r="G22" s="76">
        <v>3070</v>
      </c>
      <c r="H22" s="76"/>
      <c r="I22" s="88"/>
      <c r="J22" s="69"/>
      <c r="K22" s="331"/>
      <c r="L22" s="331"/>
      <c r="M22" s="331"/>
      <c r="N22" s="234"/>
      <c r="O22" s="394" t="s">
        <v>229</v>
      </c>
      <c r="P22" s="394">
        <f t="shared" si="2"/>
        <v>2530</v>
      </c>
    </row>
    <row r="23" spans="1:18" ht="17.100000000000001" customHeight="1" x14ac:dyDescent="0.2">
      <c r="A23" s="545"/>
      <c r="B23" s="99" t="s">
        <v>240</v>
      </c>
      <c r="C23" s="69">
        <v>0</v>
      </c>
      <c r="D23" s="76">
        <v>10</v>
      </c>
      <c r="E23" s="76">
        <v>120</v>
      </c>
      <c r="F23" s="76">
        <v>10</v>
      </c>
      <c r="G23" s="76">
        <v>110</v>
      </c>
      <c r="H23" s="77"/>
      <c r="I23" s="94"/>
      <c r="J23" s="68"/>
      <c r="K23" s="332"/>
      <c r="L23" s="332"/>
      <c r="M23" s="332"/>
      <c r="N23" s="234"/>
      <c r="O23" s="395" t="s">
        <v>229</v>
      </c>
      <c r="P23" s="395">
        <f t="shared" si="2"/>
        <v>50</v>
      </c>
    </row>
    <row r="24" spans="1:18" ht="17.100000000000001" customHeight="1" thickBot="1" x14ac:dyDescent="0.25">
      <c r="A24" s="546"/>
      <c r="B24" s="458" t="s">
        <v>178</v>
      </c>
      <c r="C24" s="450">
        <v>3270</v>
      </c>
      <c r="D24" s="449">
        <v>5030</v>
      </c>
      <c r="E24" s="449">
        <v>7920</v>
      </c>
      <c r="F24" s="449">
        <v>9430</v>
      </c>
      <c r="G24" s="449">
        <v>5690</v>
      </c>
      <c r="H24" s="449"/>
      <c r="I24" s="459"/>
      <c r="J24" s="450"/>
      <c r="K24" s="396"/>
      <c r="L24" s="396"/>
      <c r="M24" s="396"/>
      <c r="N24" s="337"/>
      <c r="O24" s="396" t="s">
        <v>229</v>
      </c>
      <c r="P24" s="396">
        <f t="shared" si="2"/>
        <v>6270</v>
      </c>
    </row>
    <row r="25" spans="1:18" ht="17.100000000000001" customHeight="1" thickBot="1" x14ac:dyDescent="0.25">
      <c r="A25" s="548" t="s">
        <v>242</v>
      </c>
      <c r="B25" s="549"/>
      <c r="C25" s="111">
        <v>11450</v>
      </c>
      <c r="D25" s="102">
        <v>11250</v>
      </c>
      <c r="E25" s="102">
        <v>18650</v>
      </c>
      <c r="F25" s="102">
        <v>28320</v>
      </c>
      <c r="G25" s="102">
        <v>12500</v>
      </c>
      <c r="H25" s="100"/>
      <c r="I25" s="101"/>
      <c r="J25" s="111"/>
      <c r="K25" s="333"/>
      <c r="L25" s="333"/>
      <c r="M25" s="333"/>
      <c r="N25" s="234"/>
      <c r="O25" s="333" t="s">
        <v>229</v>
      </c>
      <c r="P25" s="333">
        <f t="shared" si="2"/>
        <v>16430</v>
      </c>
    </row>
    <row r="26" spans="1:18" ht="17.100000000000001" customHeight="1" thickBot="1" x14ac:dyDescent="0.25">
      <c r="A26" s="550" t="s">
        <v>243</v>
      </c>
      <c r="B26" s="551"/>
      <c r="C26" s="113">
        <v>7750</v>
      </c>
      <c r="D26" s="112">
        <v>12750</v>
      </c>
      <c r="E26" s="112">
        <v>12650</v>
      </c>
      <c r="F26" s="112">
        <v>14380</v>
      </c>
      <c r="G26" s="112">
        <v>14100</v>
      </c>
      <c r="H26" s="107"/>
      <c r="I26" s="108"/>
      <c r="J26" s="113"/>
      <c r="K26" s="330"/>
      <c r="L26" s="330"/>
      <c r="M26" s="330"/>
      <c r="N26" s="234"/>
      <c r="O26" s="330" t="s">
        <v>229</v>
      </c>
      <c r="P26" s="330">
        <f t="shared" si="2"/>
        <v>12330</v>
      </c>
    </row>
    <row r="27" spans="1:18" ht="17.100000000000001" customHeight="1" thickBot="1" x14ac:dyDescent="0.25">
      <c r="A27" s="552" t="s">
        <v>244</v>
      </c>
      <c r="B27" s="553"/>
      <c r="C27" s="111">
        <v>19200</v>
      </c>
      <c r="D27" s="102">
        <v>24000</v>
      </c>
      <c r="E27" s="102">
        <v>31300</v>
      </c>
      <c r="F27" s="102">
        <v>42700</v>
      </c>
      <c r="G27" s="102">
        <v>26600</v>
      </c>
      <c r="H27" s="102"/>
      <c r="I27" s="103"/>
      <c r="J27" s="111"/>
      <c r="K27" s="333"/>
      <c r="L27" s="333"/>
      <c r="M27" s="333"/>
      <c r="N27" s="233"/>
      <c r="O27" s="333" t="s">
        <v>229</v>
      </c>
      <c r="P27" s="333">
        <f t="shared" si="2"/>
        <v>28760</v>
      </c>
    </row>
    <row r="28" spans="1:18" ht="8.25" customHeight="1" x14ac:dyDescent="0.2">
      <c r="A28" s="554"/>
      <c r="B28" s="554"/>
      <c r="C28" s="554"/>
      <c r="D28" s="554"/>
      <c r="E28" s="554"/>
      <c r="F28" s="554"/>
      <c r="G28" s="554"/>
      <c r="H28" s="554"/>
      <c r="I28" s="554"/>
      <c r="J28" s="498"/>
      <c r="K28" s="498"/>
      <c r="L28" s="498"/>
      <c r="M28" s="498"/>
    </row>
    <row r="29" spans="1:18" ht="14.25" customHeight="1" x14ac:dyDescent="0.2">
      <c r="A29" s="541" t="s">
        <v>245</v>
      </c>
      <c r="B29" s="541"/>
      <c r="C29" s="541"/>
      <c r="D29" s="541"/>
      <c r="E29" s="541"/>
      <c r="F29" s="541"/>
      <c r="G29" s="541"/>
      <c r="H29" s="541"/>
      <c r="I29" s="541"/>
      <c r="J29" s="541"/>
      <c r="K29" s="541"/>
      <c r="L29" s="541"/>
      <c r="M29" s="541"/>
      <c r="N29" s="541"/>
      <c r="O29" s="541"/>
      <c r="P29" s="541"/>
      <c r="Q29" s="334"/>
      <c r="R29" s="334"/>
    </row>
    <row r="30" spans="1:18" ht="18" customHeight="1" thickBot="1" x14ac:dyDescent="0.25">
      <c r="A30" s="541"/>
      <c r="B30" s="541"/>
      <c r="C30" s="541"/>
      <c r="D30" s="541"/>
      <c r="E30" s="541"/>
      <c r="F30" s="541"/>
      <c r="G30" s="541"/>
      <c r="H30" s="541"/>
      <c r="I30" s="541"/>
      <c r="J30" s="541"/>
      <c r="K30" s="541"/>
      <c r="L30" s="541"/>
      <c r="M30" s="541"/>
      <c r="N30" s="541"/>
      <c r="O30" s="541"/>
      <c r="P30" s="541"/>
      <c r="Q30" s="334"/>
      <c r="R30" s="334"/>
    </row>
    <row r="31" spans="1:18" ht="15" customHeight="1" thickBot="1" x14ac:dyDescent="0.25">
      <c r="A31" s="507" t="s">
        <v>0</v>
      </c>
      <c r="B31" s="508"/>
      <c r="C31" s="508"/>
      <c r="D31" s="509"/>
    </row>
    <row r="32" spans="1:1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16">
    <mergeCell ref="A1:S1"/>
    <mergeCell ref="A12:B12"/>
    <mergeCell ref="A13:B13"/>
    <mergeCell ref="A14:B14"/>
    <mergeCell ref="A28:I28"/>
    <mergeCell ref="A16:B16"/>
    <mergeCell ref="A27:B27"/>
    <mergeCell ref="A17:A20"/>
    <mergeCell ref="A21:A24"/>
    <mergeCell ref="A25:B25"/>
    <mergeCell ref="A26:B26"/>
    <mergeCell ref="A29:P30"/>
    <mergeCell ref="A31:D31"/>
    <mergeCell ref="A3:B3"/>
    <mergeCell ref="A4:A7"/>
    <mergeCell ref="A8:A11"/>
  </mergeCells>
  <hyperlinks>
    <hyperlink ref="A31:C31" location="'Table of Contents'!A1" display="Link to Table of Contents" xr:uid="{00000000-0004-0000-09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ignoredErrors>
    <ignoredError sqref="O4:O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view="pageLayout" zoomScaleNormal="100" workbookViewId="0"/>
  </sheetViews>
  <sheetFormatPr defaultRowHeight="12.75" x14ac:dyDescent="0.2"/>
  <cols>
    <col min="1" max="1" width="27.85546875" customWidth="1"/>
    <col min="2" max="2" width="9.140625" customWidth="1"/>
    <col min="7" max="9" width="9.140625" style="12"/>
    <col min="10" max="10" width="1.42578125" style="12" customWidth="1"/>
    <col min="11" max="11" width="11.28515625" customWidth="1"/>
    <col min="12" max="12" width="10.85546875" customWidth="1"/>
  </cols>
  <sheetData>
    <row r="1" spans="1:12" x14ac:dyDescent="0.2">
      <c r="A1" s="26" t="s">
        <v>246</v>
      </c>
      <c r="B1" s="12"/>
      <c r="C1" s="12"/>
      <c r="D1" s="12"/>
      <c r="E1" s="12"/>
      <c r="F1" s="12"/>
      <c r="K1" s="12"/>
      <c r="L1" s="12"/>
    </row>
    <row r="2" spans="1:12" ht="13.5" thickBot="1" x14ac:dyDescent="0.25">
      <c r="A2" s="27"/>
      <c r="B2" s="27"/>
      <c r="C2" s="12"/>
      <c r="D2" s="12"/>
      <c r="E2" s="12"/>
      <c r="F2" s="12"/>
      <c r="K2" s="12"/>
      <c r="L2" s="12"/>
    </row>
    <row r="3" spans="1:12" ht="41.25" customHeight="1" thickBot="1" x14ac:dyDescent="0.25">
      <c r="A3" s="273" t="s">
        <v>247</v>
      </c>
      <c r="B3" s="71" t="s">
        <v>217</v>
      </c>
      <c r="C3" s="72" t="s">
        <v>218</v>
      </c>
      <c r="D3" s="265" t="s">
        <v>62</v>
      </c>
      <c r="E3" s="265" t="s">
        <v>63</v>
      </c>
      <c r="F3" s="265" t="s">
        <v>64</v>
      </c>
      <c r="G3" s="265" t="s">
        <v>65</v>
      </c>
      <c r="H3" s="265" t="s">
        <v>66</v>
      </c>
      <c r="I3" s="265" t="s">
        <v>67</v>
      </c>
      <c r="J3" s="232"/>
      <c r="K3" s="386" t="s">
        <v>69</v>
      </c>
      <c r="L3" s="386" t="s">
        <v>70</v>
      </c>
    </row>
    <row r="4" spans="1:12" x14ac:dyDescent="0.2">
      <c r="A4" s="274" t="s">
        <v>248</v>
      </c>
      <c r="B4" s="266">
        <v>0</v>
      </c>
      <c r="C4" s="267">
        <v>0</v>
      </c>
      <c r="D4" s="267">
        <v>2</v>
      </c>
      <c r="E4" s="267">
        <v>0</v>
      </c>
      <c r="F4" s="267">
        <v>0</v>
      </c>
      <c r="G4" s="267">
        <v>0</v>
      </c>
      <c r="H4" s="267">
        <v>0</v>
      </c>
      <c r="I4" s="267">
        <v>0</v>
      </c>
      <c r="J4" s="234"/>
      <c r="K4" s="387">
        <f t="shared" ref="K4:K9" si="0">AVERAGE(B4:H4)</f>
        <v>0.2857142857142857</v>
      </c>
      <c r="L4" s="387">
        <f>AVERAGE(B4:I4)</f>
        <v>0.25</v>
      </c>
    </row>
    <row r="5" spans="1:12" x14ac:dyDescent="0.2">
      <c r="A5" s="275" t="s">
        <v>249</v>
      </c>
      <c r="B5" s="268">
        <v>39</v>
      </c>
      <c r="C5" s="269">
        <v>32</v>
      </c>
      <c r="D5" s="269">
        <v>17</v>
      </c>
      <c r="E5" s="269">
        <v>10</v>
      </c>
      <c r="F5" s="269">
        <v>2</v>
      </c>
      <c r="G5" s="269">
        <v>7</v>
      </c>
      <c r="H5" s="269">
        <v>6</v>
      </c>
      <c r="I5" s="269">
        <v>5</v>
      </c>
      <c r="J5" s="234"/>
      <c r="K5" s="388">
        <f t="shared" si="0"/>
        <v>16.142857142857142</v>
      </c>
      <c r="L5" s="388">
        <f t="shared" ref="L5:L9" si="1">AVERAGE(B5:I5)</f>
        <v>14.75</v>
      </c>
    </row>
    <row r="6" spans="1:12" x14ac:dyDescent="0.2">
      <c r="A6" s="275" t="s">
        <v>186</v>
      </c>
      <c r="B6" s="268">
        <v>195</v>
      </c>
      <c r="C6" s="269">
        <v>264</v>
      </c>
      <c r="D6" s="269">
        <v>235</v>
      </c>
      <c r="E6" s="269">
        <v>154</v>
      </c>
      <c r="F6" s="269">
        <v>130</v>
      </c>
      <c r="G6" s="269">
        <v>155</v>
      </c>
      <c r="H6" s="269">
        <v>164</v>
      </c>
      <c r="I6" s="269">
        <v>184</v>
      </c>
      <c r="J6" s="234"/>
      <c r="K6" s="388">
        <f t="shared" si="0"/>
        <v>185.28571428571428</v>
      </c>
      <c r="L6" s="388">
        <f t="shared" si="1"/>
        <v>185.125</v>
      </c>
    </row>
    <row r="7" spans="1:12" x14ac:dyDescent="0.2">
      <c r="A7" s="275" t="s">
        <v>250</v>
      </c>
      <c r="B7" s="268">
        <v>7</v>
      </c>
      <c r="C7" s="269">
        <v>5</v>
      </c>
      <c r="D7" s="269">
        <v>2</v>
      </c>
      <c r="E7" s="269">
        <v>3</v>
      </c>
      <c r="F7" s="269">
        <v>2</v>
      </c>
      <c r="G7" s="269">
        <v>10</v>
      </c>
      <c r="H7" s="269">
        <v>2</v>
      </c>
      <c r="I7" s="269">
        <v>2</v>
      </c>
      <c r="J7" s="234"/>
      <c r="K7" s="388">
        <f t="shared" si="0"/>
        <v>4.4285714285714288</v>
      </c>
      <c r="L7" s="388">
        <f t="shared" si="1"/>
        <v>4.125</v>
      </c>
    </row>
    <row r="8" spans="1:12" x14ac:dyDescent="0.2">
      <c r="A8" s="275" t="s">
        <v>251</v>
      </c>
      <c r="B8" s="268">
        <v>12</v>
      </c>
      <c r="C8" s="269">
        <v>2</v>
      </c>
      <c r="D8" s="269">
        <v>5</v>
      </c>
      <c r="E8" s="269">
        <v>2</v>
      </c>
      <c r="F8" s="269">
        <v>2</v>
      </c>
      <c r="G8" s="269">
        <v>1</v>
      </c>
      <c r="H8" s="269">
        <v>4</v>
      </c>
      <c r="I8" s="269">
        <v>2</v>
      </c>
      <c r="J8" s="234"/>
      <c r="K8" s="388">
        <f t="shared" si="0"/>
        <v>4</v>
      </c>
      <c r="L8" s="388">
        <f t="shared" si="1"/>
        <v>3.75</v>
      </c>
    </row>
    <row r="9" spans="1:12" ht="13.5" thickBot="1" x14ac:dyDescent="0.25">
      <c r="A9" s="175" t="s">
        <v>252</v>
      </c>
      <c r="B9" s="270">
        <v>20</v>
      </c>
      <c r="C9" s="271">
        <v>36</v>
      </c>
      <c r="D9" s="271">
        <v>12</v>
      </c>
      <c r="E9" s="271">
        <v>10</v>
      </c>
      <c r="F9" s="271">
        <v>11</v>
      </c>
      <c r="G9" s="271">
        <v>20</v>
      </c>
      <c r="H9" s="271">
        <v>25</v>
      </c>
      <c r="I9" s="271">
        <v>18</v>
      </c>
      <c r="J9" s="233"/>
      <c r="K9" s="389">
        <f t="shared" si="0"/>
        <v>19.142857142857142</v>
      </c>
      <c r="L9" s="389">
        <f t="shared" si="1"/>
        <v>19</v>
      </c>
    </row>
    <row r="11" spans="1:12" ht="13.5" thickBot="1" x14ac:dyDescent="0.25">
      <c r="A11" s="12"/>
      <c r="B11" s="12"/>
      <c r="C11" s="12"/>
      <c r="D11" s="12"/>
      <c r="E11" s="12"/>
      <c r="F11" s="12"/>
      <c r="K11" s="12"/>
      <c r="L11" s="12"/>
    </row>
    <row r="12" spans="1:12" ht="13.5" thickBot="1" x14ac:dyDescent="0.25">
      <c r="A12" s="507" t="s">
        <v>0</v>
      </c>
      <c r="B12" s="508"/>
      <c r="C12" s="509"/>
      <c r="D12" s="12"/>
      <c r="E12" s="12"/>
      <c r="F12" s="12"/>
      <c r="K12" s="12"/>
      <c r="L12" s="12"/>
    </row>
    <row r="21" spans="3:3" x14ac:dyDescent="0.2">
      <c r="C21" s="272"/>
    </row>
  </sheetData>
  <mergeCells count="1">
    <mergeCell ref="A12:C12"/>
  </mergeCells>
  <hyperlinks>
    <hyperlink ref="A12" location="'Table of Contents'!A1" display="Link to Table of Contents" xr:uid="{00000000-0004-0000-0A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ignoredErrors>
    <ignoredError sqref="K4:K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3"/>
  <sheetViews>
    <sheetView view="pageLayout" zoomScaleNormal="100" workbookViewId="0">
      <selection sqref="A1:L1"/>
    </sheetView>
  </sheetViews>
  <sheetFormatPr defaultRowHeight="12.75" x14ac:dyDescent="0.2"/>
  <cols>
    <col min="1" max="1" width="31.85546875" customWidth="1"/>
    <col min="5" max="8" width="9.140625" style="12"/>
    <col min="9" max="9" width="1.5703125" customWidth="1"/>
    <col min="10" max="10" width="10.5703125" customWidth="1"/>
    <col min="11" max="11" width="10.42578125" customWidth="1"/>
  </cols>
  <sheetData>
    <row r="1" spans="1:12" s="84" customFormat="1" ht="18" customHeight="1" thickBot="1" x14ac:dyDescent="0.25">
      <c r="A1" s="555" t="s">
        <v>253</v>
      </c>
      <c r="B1" s="555"/>
      <c r="C1" s="555"/>
      <c r="D1" s="555"/>
      <c r="E1" s="555"/>
      <c r="F1" s="555"/>
      <c r="G1" s="555"/>
      <c r="H1" s="555"/>
      <c r="I1" s="555"/>
      <c r="J1" s="555"/>
      <c r="K1" s="555"/>
      <c r="L1" s="555"/>
    </row>
    <row r="2" spans="1:12" s="84" customFormat="1" ht="13.5" thickBot="1" x14ac:dyDescent="0.25">
      <c r="A2" s="211"/>
      <c r="B2" s="515" t="s">
        <v>254</v>
      </c>
      <c r="C2" s="516"/>
      <c r="D2" s="516"/>
      <c r="E2" s="516"/>
      <c r="F2" s="516"/>
      <c r="G2" s="516"/>
      <c r="H2" s="516"/>
      <c r="I2" s="516"/>
      <c r="J2" s="516"/>
      <c r="K2" s="517"/>
    </row>
    <row r="3" spans="1:12" s="84" customFormat="1" ht="41.25" customHeight="1" thickBot="1" x14ac:dyDescent="0.25">
      <c r="A3" s="92" t="s">
        <v>255</v>
      </c>
      <c r="B3" s="72" t="s">
        <v>218</v>
      </c>
      <c r="C3" s="72" t="s">
        <v>219</v>
      </c>
      <c r="D3" s="86" t="s">
        <v>220</v>
      </c>
      <c r="E3" s="86" t="s">
        <v>64</v>
      </c>
      <c r="F3" s="86" t="s">
        <v>65</v>
      </c>
      <c r="G3" s="304" t="s">
        <v>221</v>
      </c>
      <c r="H3" s="304" t="s">
        <v>222</v>
      </c>
      <c r="I3" s="232"/>
      <c r="J3" s="386" t="s">
        <v>69</v>
      </c>
      <c r="K3" s="386" t="s">
        <v>70</v>
      </c>
    </row>
    <row r="4" spans="1:12" s="84" customFormat="1" ht="18" customHeight="1" x14ac:dyDescent="0.2">
      <c r="A4" s="210" t="s">
        <v>256</v>
      </c>
      <c r="B4" s="74">
        <v>459</v>
      </c>
      <c r="C4" s="74">
        <v>612</v>
      </c>
      <c r="D4" s="87">
        <v>702</v>
      </c>
      <c r="E4" s="87">
        <v>570.99874452323922</v>
      </c>
      <c r="F4" s="87">
        <v>591.29271055064373</v>
      </c>
      <c r="G4" s="87">
        <v>640</v>
      </c>
      <c r="H4" s="87">
        <v>629</v>
      </c>
      <c r="I4" s="234"/>
      <c r="J4" s="191">
        <f>AVERAGE(B4:G4)</f>
        <v>595.88190917898044</v>
      </c>
      <c r="K4" s="191">
        <f>AVERAGE(B4:H4)</f>
        <v>600.61306501055458</v>
      </c>
    </row>
    <row r="5" spans="1:12" s="84" customFormat="1" ht="18" customHeight="1" x14ac:dyDescent="0.2">
      <c r="A5" s="209" t="s">
        <v>257</v>
      </c>
      <c r="B5" s="74">
        <v>676</v>
      </c>
      <c r="C5" s="74">
        <v>972</v>
      </c>
      <c r="D5" s="87">
        <v>1295</v>
      </c>
      <c r="E5" s="87">
        <v>1092.9499295903734</v>
      </c>
      <c r="F5" s="87">
        <v>1081.6394562038774</v>
      </c>
      <c r="G5" s="87">
        <v>1236</v>
      </c>
      <c r="H5" s="87">
        <v>1213</v>
      </c>
      <c r="I5" s="234"/>
      <c r="J5" s="199">
        <f t="shared" ref="J5:J12" si="0">AVERAGE(B5:G5)</f>
        <v>1058.9315642990418</v>
      </c>
      <c r="K5" s="199">
        <f t="shared" ref="K5:K12" si="1">AVERAGE(B5:H5)</f>
        <v>1080.9413408277501</v>
      </c>
    </row>
    <row r="6" spans="1:12" s="84" customFormat="1" ht="18" customHeight="1" x14ac:dyDescent="0.2">
      <c r="A6" s="209" t="s">
        <v>258</v>
      </c>
      <c r="B6" s="74">
        <v>529</v>
      </c>
      <c r="C6" s="74">
        <v>854</v>
      </c>
      <c r="D6" s="87">
        <v>1020</v>
      </c>
      <c r="E6" s="87">
        <v>946.00329871769316</v>
      </c>
      <c r="F6" s="87">
        <v>878.15440775027525</v>
      </c>
      <c r="G6" s="87">
        <v>1188</v>
      </c>
      <c r="H6" s="87">
        <v>968</v>
      </c>
      <c r="I6" s="234"/>
      <c r="J6" s="199">
        <f t="shared" si="0"/>
        <v>902.52628441132811</v>
      </c>
      <c r="K6" s="199">
        <f t="shared" si="1"/>
        <v>911.8796723525669</v>
      </c>
    </row>
    <row r="7" spans="1:12" s="84" customFormat="1" ht="18" customHeight="1" x14ac:dyDescent="0.2">
      <c r="A7" s="209" t="s">
        <v>259</v>
      </c>
      <c r="B7" s="74">
        <v>407</v>
      </c>
      <c r="C7" s="74">
        <v>842</v>
      </c>
      <c r="D7" s="87">
        <v>764</v>
      </c>
      <c r="E7" s="87">
        <v>812.67707234791408</v>
      </c>
      <c r="F7" s="87">
        <v>630.70180276691053</v>
      </c>
      <c r="G7" s="87">
        <v>846</v>
      </c>
      <c r="H7" s="87">
        <v>1163</v>
      </c>
      <c r="I7" s="234"/>
      <c r="J7" s="199">
        <f t="shared" si="0"/>
        <v>717.06314585247071</v>
      </c>
      <c r="K7" s="199">
        <f t="shared" si="1"/>
        <v>780.7684107306892</v>
      </c>
    </row>
    <row r="8" spans="1:12" s="84" customFormat="1" ht="18" customHeight="1" x14ac:dyDescent="0.2">
      <c r="A8" s="209" t="s">
        <v>260</v>
      </c>
      <c r="B8" s="74">
        <v>474</v>
      </c>
      <c r="C8" s="74">
        <v>551</v>
      </c>
      <c r="D8" s="87">
        <v>928</v>
      </c>
      <c r="E8" s="87">
        <v>696.85385669041818</v>
      </c>
      <c r="F8" s="87">
        <v>501.12611116631348</v>
      </c>
      <c r="G8" s="87">
        <v>1563</v>
      </c>
      <c r="H8" s="87">
        <v>1362</v>
      </c>
      <c r="I8" s="234"/>
      <c r="J8" s="199">
        <f t="shared" si="0"/>
        <v>785.66332797612188</v>
      </c>
      <c r="K8" s="199">
        <f t="shared" si="1"/>
        <v>867.99713826524737</v>
      </c>
    </row>
    <row r="9" spans="1:12" s="84" customFormat="1" ht="18" customHeight="1" x14ac:dyDescent="0.2">
      <c r="A9" s="209" t="s">
        <v>261</v>
      </c>
      <c r="B9" s="74">
        <v>252</v>
      </c>
      <c r="C9" s="74">
        <v>338</v>
      </c>
      <c r="D9" s="87">
        <v>499</v>
      </c>
      <c r="E9" s="87">
        <v>680.23584997181445</v>
      </c>
      <c r="F9" s="87">
        <v>312.69887872978694</v>
      </c>
      <c r="G9" s="87">
        <v>574</v>
      </c>
      <c r="H9" s="87">
        <v>1639</v>
      </c>
      <c r="I9" s="234"/>
      <c r="J9" s="199">
        <f t="shared" si="0"/>
        <v>442.65578811693354</v>
      </c>
      <c r="K9" s="199">
        <f t="shared" si="1"/>
        <v>613.56210410022868</v>
      </c>
    </row>
    <row r="10" spans="1:12" s="84" customFormat="1" ht="18" customHeight="1" x14ac:dyDescent="0.2">
      <c r="A10" s="209" t="s">
        <v>262</v>
      </c>
      <c r="B10" s="74">
        <v>485</v>
      </c>
      <c r="C10" s="74">
        <v>101</v>
      </c>
      <c r="D10" s="87">
        <v>405</v>
      </c>
      <c r="E10" s="87">
        <v>123.05865900762528</v>
      </c>
      <c r="F10" s="87">
        <v>207.47359900935388</v>
      </c>
      <c r="G10" s="87">
        <v>1469</v>
      </c>
      <c r="H10" s="87">
        <v>1627</v>
      </c>
      <c r="I10" s="234"/>
      <c r="J10" s="199">
        <f t="shared" si="0"/>
        <v>465.0887096694965</v>
      </c>
      <c r="K10" s="199">
        <f t="shared" si="1"/>
        <v>631.07603685956849</v>
      </c>
    </row>
    <row r="11" spans="1:12" s="84" customFormat="1" ht="18" customHeight="1" x14ac:dyDescent="0.2">
      <c r="A11" s="209" t="s">
        <v>263</v>
      </c>
      <c r="B11" s="74">
        <v>412</v>
      </c>
      <c r="C11" s="74">
        <v>0</v>
      </c>
      <c r="D11" s="87">
        <v>0</v>
      </c>
      <c r="E11" s="87">
        <v>0</v>
      </c>
      <c r="F11" s="87">
        <v>251.69370991633468</v>
      </c>
      <c r="G11" s="87">
        <v>882</v>
      </c>
      <c r="H11" s="87">
        <v>1726</v>
      </c>
      <c r="I11" s="234"/>
      <c r="J11" s="199">
        <f t="shared" si="0"/>
        <v>257.61561831938911</v>
      </c>
      <c r="K11" s="199">
        <f t="shared" si="1"/>
        <v>467.38481570233353</v>
      </c>
    </row>
    <row r="12" spans="1:12" s="84" customFormat="1" ht="18" customHeight="1" thickBot="1" x14ac:dyDescent="0.25">
      <c r="A12" s="212" t="s">
        <v>264</v>
      </c>
      <c r="B12" s="107">
        <v>0</v>
      </c>
      <c r="C12" s="107">
        <v>0</v>
      </c>
      <c r="D12" s="108">
        <v>0</v>
      </c>
      <c r="E12" s="108">
        <v>0</v>
      </c>
      <c r="F12" s="108">
        <v>0</v>
      </c>
      <c r="G12" s="108">
        <v>629</v>
      </c>
      <c r="H12" s="108">
        <v>0</v>
      </c>
      <c r="I12" s="234"/>
      <c r="J12" s="213">
        <f t="shared" si="0"/>
        <v>104.83333333333333</v>
      </c>
      <c r="K12" s="213">
        <f t="shared" si="1"/>
        <v>89.857142857142861</v>
      </c>
    </row>
    <row r="13" spans="1:12" s="84" customFormat="1" ht="18" customHeight="1" thickBot="1" x14ac:dyDescent="0.25">
      <c r="A13" s="214" t="s">
        <v>178</v>
      </c>
      <c r="B13" s="102">
        <v>3695</v>
      </c>
      <c r="C13" s="102">
        <v>4269</v>
      </c>
      <c r="D13" s="103">
        <v>5615</v>
      </c>
      <c r="E13" s="103">
        <v>4922.7774108490785</v>
      </c>
      <c r="F13" s="103">
        <v>4454.7806760934964</v>
      </c>
      <c r="G13" s="103">
        <v>9027</v>
      </c>
      <c r="H13" s="103">
        <v>10327</v>
      </c>
      <c r="I13" s="235"/>
      <c r="J13" s="215">
        <f t="shared" ref="J13" si="2">AVERAGE(B13:G13)</f>
        <v>5330.5930144904296</v>
      </c>
      <c r="K13" s="215">
        <f t="shared" ref="K13" si="3">AVERAGE(B13:H13)</f>
        <v>6044.3654409917963</v>
      </c>
    </row>
    <row r="14" spans="1:12" ht="13.5" thickBot="1" x14ac:dyDescent="0.25">
      <c r="A14" s="12"/>
      <c r="B14" s="12"/>
      <c r="C14" s="12"/>
      <c r="D14" s="12"/>
      <c r="I14" s="12"/>
      <c r="J14" s="12"/>
      <c r="K14" s="12"/>
      <c r="L14" s="12"/>
    </row>
    <row r="15" spans="1:12" s="84" customFormat="1" ht="13.5" thickBot="1" x14ac:dyDescent="0.25">
      <c r="A15" s="211"/>
      <c r="B15" s="515" t="s">
        <v>265</v>
      </c>
      <c r="C15" s="516"/>
      <c r="D15" s="516"/>
      <c r="E15" s="516"/>
      <c r="F15" s="516"/>
      <c r="G15" s="516"/>
      <c r="H15" s="516"/>
      <c r="I15" s="516"/>
      <c r="J15" s="516"/>
      <c r="K15" s="517"/>
    </row>
    <row r="16" spans="1:12" s="84" customFormat="1" ht="41.25" customHeight="1" thickBot="1" x14ac:dyDescent="0.25">
      <c r="A16" s="92" t="s">
        <v>255</v>
      </c>
      <c r="B16" s="72" t="s">
        <v>218</v>
      </c>
      <c r="C16" s="72" t="s">
        <v>219</v>
      </c>
      <c r="D16" s="86" t="s">
        <v>220</v>
      </c>
      <c r="E16" s="86" t="s">
        <v>64</v>
      </c>
      <c r="F16" s="86" t="s">
        <v>65</v>
      </c>
      <c r="G16" s="304" t="s">
        <v>221</v>
      </c>
      <c r="H16" s="304" t="s">
        <v>222</v>
      </c>
      <c r="I16" s="232"/>
      <c r="J16" s="386" t="s">
        <v>69</v>
      </c>
      <c r="K16" s="386" t="s">
        <v>70</v>
      </c>
    </row>
    <row r="17" spans="1:11" s="84" customFormat="1" ht="18" customHeight="1" x14ac:dyDescent="0.2">
      <c r="A17" s="210" t="s">
        <v>256</v>
      </c>
      <c r="B17" s="74">
        <v>320</v>
      </c>
      <c r="C17" s="74">
        <v>430</v>
      </c>
      <c r="D17" s="87">
        <v>497</v>
      </c>
      <c r="E17" s="87">
        <v>407</v>
      </c>
      <c r="F17" s="87">
        <v>425</v>
      </c>
      <c r="G17" s="87">
        <v>454</v>
      </c>
      <c r="H17" s="87">
        <v>448</v>
      </c>
      <c r="I17" s="234"/>
      <c r="J17" s="191">
        <f>AVERAGE(B17:G17)</f>
        <v>422.16666666666669</v>
      </c>
      <c r="K17" s="191">
        <f>AVERAGE(B17:H17)</f>
        <v>425.85714285714283</v>
      </c>
    </row>
    <row r="18" spans="1:11" s="84" customFormat="1" ht="18" customHeight="1" x14ac:dyDescent="0.2">
      <c r="A18" s="209" t="s">
        <v>257</v>
      </c>
      <c r="B18" s="74">
        <v>223</v>
      </c>
      <c r="C18" s="74">
        <v>317</v>
      </c>
      <c r="D18" s="87">
        <v>414</v>
      </c>
      <c r="E18" s="87">
        <v>356</v>
      </c>
      <c r="F18" s="87">
        <v>339</v>
      </c>
      <c r="G18" s="87">
        <v>387</v>
      </c>
      <c r="H18" s="87">
        <v>379</v>
      </c>
      <c r="I18" s="234"/>
      <c r="J18" s="199">
        <f t="shared" ref="J18:J26" si="4">AVERAGE(B18:G18)</f>
        <v>339.33333333333331</v>
      </c>
      <c r="K18" s="199">
        <f t="shared" ref="K18:K26" si="5">AVERAGE(B18:H18)</f>
        <v>345</v>
      </c>
    </row>
    <row r="19" spans="1:11" s="84" customFormat="1" ht="18" customHeight="1" x14ac:dyDescent="0.2">
      <c r="A19" s="209" t="s">
        <v>258</v>
      </c>
      <c r="B19" s="74">
        <v>74</v>
      </c>
      <c r="C19" s="74">
        <v>125</v>
      </c>
      <c r="D19" s="87">
        <v>145</v>
      </c>
      <c r="E19" s="87">
        <v>137</v>
      </c>
      <c r="F19" s="87">
        <v>127</v>
      </c>
      <c r="G19" s="87">
        <v>170</v>
      </c>
      <c r="H19" s="87">
        <v>139</v>
      </c>
      <c r="I19" s="234"/>
      <c r="J19" s="199">
        <f t="shared" si="4"/>
        <v>129.66666666666666</v>
      </c>
      <c r="K19" s="199">
        <f t="shared" si="5"/>
        <v>131</v>
      </c>
    </row>
    <row r="20" spans="1:11" s="84" customFormat="1" ht="18" customHeight="1" x14ac:dyDescent="0.2">
      <c r="A20" s="209" t="s">
        <v>259</v>
      </c>
      <c r="B20" s="74">
        <v>31</v>
      </c>
      <c r="C20" s="74">
        <v>61</v>
      </c>
      <c r="D20" s="87">
        <v>55</v>
      </c>
      <c r="E20" s="87">
        <v>59</v>
      </c>
      <c r="F20" s="87">
        <v>45</v>
      </c>
      <c r="G20" s="87">
        <v>62</v>
      </c>
      <c r="H20" s="87">
        <v>84</v>
      </c>
      <c r="I20" s="234"/>
      <c r="J20" s="199">
        <f t="shared" si="4"/>
        <v>52.166666666666664</v>
      </c>
      <c r="K20" s="199">
        <f t="shared" si="5"/>
        <v>56.714285714285715</v>
      </c>
    </row>
    <row r="21" spans="1:11" s="84" customFormat="1" ht="18" customHeight="1" x14ac:dyDescent="0.2">
      <c r="A21" s="209" t="s">
        <v>260</v>
      </c>
      <c r="B21" s="74">
        <v>17</v>
      </c>
      <c r="C21" s="74">
        <v>19</v>
      </c>
      <c r="D21" s="87">
        <v>29</v>
      </c>
      <c r="E21" s="87">
        <v>24</v>
      </c>
      <c r="F21" s="87">
        <v>16</v>
      </c>
      <c r="G21" s="87">
        <v>54</v>
      </c>
      <c r="H21" s="87">
        <v>42</v>
      </c>
      <c r="I21" s="234"/>
      <c r="J21" s="199">
        <f t="shared" si="4"/>
        <v>26.5</v>
      </c>
      <c r="K21" s="199">
        <f t="shared" si="5"/>
        <v>28.714285714285715</v>
      </c>
    </row>
    <row r="22" spans="1:11" s="84" customFormat="1" ht="18" customHeight="1" x14ac:dyDescent="0.2">
      <c r="A22" s="209" t="s">
        <v>261</v>
      </c>
      <c r="B22" s="74">
        <v>4</v>
      </c>
      <c r="C22" s="74">
        <v>5</v>
      </c>
      <c r="D22" s="87">
        <v>8</v>
      </c>
      <c r="E22" s="87">
        <v>11</v>
      </c>
      <c r="F22" s="87">
        <v>4</v>
      </c>
      <c r="G22" s="87">
        <v>8</v>
      </c>
      <c r="H22" s="87">
        <v>23</v>
      </c>
      <c r="I22" s="234"/>
      <c r="J22" s="199">
        <f t="shared" si="4"/>
        <v>6.666666666666667</v>
      </c>
      <c r="K22" s="199">
        <f t="shared" si="5"/>
        <v>9</v>
      </c>
    </row>
    <row r="23" spans="1:11" s="84" customFormat="1" ht="18" customHeight="1" x14ac:dyDescent="0.2">
      <c r="A23" s="209" t="s">
        <v>262</v>
      </c>
      <c r="B23" s="74">
        <v>4</v>
      </c>
      <c r="C23" s="74">
        <v>1</v>
      </c>
      <c r="D23" s="87">
        <v>3</v>
      </c>
      <c r="E23" s="87">
        <v>1</v>
      </c>
      <c r="F23" s="87">
        <v>2</v>
      </c>
      <c r="G23" s="87">
        <v>9</v>
      </c>
      <c r="H23" s="87">
        <v>12</v>
      </c>
      <c r="I23" s="234"/>
      <c r="J23" s="199">
        <f t="shared" si="4"/>
        <v>3.3333333333333335</v>
      </c>
      <c r="K23" s="199">
        <f t="shared" si="5"/>
        <v>4.5714285714285712</v>
      </c>
    </row>
    <row r="24" spans="1:11" s="84" customFormat="1" ht="18" customHeight="1" x14ac:dyDescent="0.2">
      <c r="A24" s="209" t="s">
        <v>263</v>
      </c>
      <c r="B24" s="74">
        <v>2</v>
      </c>
      <c r="C24" s="74">
        <v>0</v>
      </c>
      <c r="D24" s="87">
        <v>0</v>
      </c>
      <c r="E24" s="87">
        <v>0</v>
      </c>
      <c r="F24" s="87">
        <v>1</v>
      </c>
      <c r="G24" s="87">
        <v>3</v>
      </c>
      <c r="H24" s="87">
        <v>5</v>
      </c>
      <c r="I24" s="234"/>
      <c r="J24" s="199">
        <f t="shared" si="4"/>
        <v>1</v>
      </c>
      <c r="K24" s="199">
        <f t="shared" si="5"/>
        <v>1.5714285714285714</v>
      </c>
    </row>
    <row r="25" spans="1:11" s="84" customFormat="1" ht="18" customHeight="1" thickBot="1" x14ac:dyDescent="0.25">
      <c r="A25" s="212" t="s">
        <v>264</v>
      </c>
      <c r="B25" s="107">
        <v>0</v>
      </c>
      <c r="C25" s="107">
        <v>0</v>
      </c>
      <c r="D25" s="108">
        <v>0</v>
      </c>
      <c r="E25" s="108">
        <v>0</v>
      </c>
      <c r="F25" s="108">
        <v>0</v>
      </c>
      <c r="G25" s="108">
        <v>1</v>
      </c>
      <c r="H25" s="108">
        <v>0</v>
      </c>
      <c r="I25" s="234"/>
      <c r="J25" s="213">
        <f t="shared" si="4"/>
        <v>0.16666666666666666</v>
      </c>
      <c r="K25" s="213">
        <f t="shared" si="5"/>
        <v>0.14285714285714285</v>
      </c>
    </row>
    <row r="26" spans="1:11" s="84" customFormat="1" ht="18" customHeight="1" thickBot="1" x14ac:dyDescent="0.25">
      <c r="A26" s="214" t="s">
        <v>178</v>
      </c>
      <c r="B26" s="102">
        <v>675</v>
      </c>
      <c r="C26" s="102">
        <v>958</v>
      </c>
      <c r="D26" s="103">
        <v>1151</v>
      </c>
      <c r="E26" s="103">
        <v>995</v>
      </c>
      <c r="F26" s="103">
        <v>959</v>
      </c>
      <c r="G26" s="103">
        <v>1148</v>
      </c>
      <c r="H26" s="103">
        <v>1132</v>
      </c>
      <c r="I26" s="235"/>
      <c r="J26" s="215">
        <f t="shared" si="4"/>
        <v>981</v>
      </c>
      <c r="K26" s="215">
        <f t="shared" si="5"/>
        <v>1002.5714285714286</v>
      </c>
    </row>
    <row r="27" spans="1:11" s="84" customFormat="1" ht="14.25" customHeight="1" x14ac:dyDescent="0.2">
      <c r="A27" s="317"/>
      <c r="B27" s="344"/>
      <c r="C27" s="344"/>
      <c r="D27" s="344"/>
      <c r="E27" s="344"/>
      <c r="F27" s="344"/>
      <c r="G27" s="344"/>
      <c r="H27" s="344"/>
      <c r="I27" s="345"/>
      <c r="J27" s="345"/>
    </row>
    <row r="28" spans="1:11" s="84" customFormat="1" ht="6.75" customHeight="1" x14ac:dyDescent="0.2">
      <c r="A28" s="538" t="s">
        <v>266</v>
      </c>
      <c r="B28" s="538"/>
      <c r="C28" s="538"/>
      <c r="D28" s="538"/>
      <c r="E28" s="538"/>
      <c r="F28" s="538"/>
      <c r="G28" s="538"/>
      <c r="H28" s="538"/>
      <c r="I28" s="538"/>
      <c r="J28" s="538"/>
    </row>
    <row r="29" spans="1:11" s="84" customFormat="1" ht="14.25" customHeight="1" x14ac:dyDescent="0.2">
      <c r="A29" s="538"/>
      <c r="B29" s="538"/>
      <c r="C29" s="538"/>
      <c r="D29" s="538"/>
      <c r="E29" s="538"/>
      <c r="F29" s="538"/>
      <c r="G29" s="538"/>
      <c r="H29" s="538"/>
      <c r="I29" s="538"/>
      <c r="J29" s="538"/>
    </row>
    <row r="30" spans="1:11" s="84" customFormat="1" ht="14.25" customHeight="1" x14ac:dyDescent="0.2">
      <c r="A30" s="538"/>
      <c r="B30" s="538"/>
      <c r="C30" s="538"/>
      <c r="D30" s="538"/>
      <c r="E30" s="538"/>
      <c r="F30" s="538"/>
      <c r="G30" s="538"/>
      <c r="H30" s="538"/>
      <c r="I30" s="538"/>
      <c r="J30" s="538"/>
    </row>
    <row r="31" spans="1:11" s="84" customFormat="1" ht="14.25" customHeight="1" x14ac:dyDescent="0.2">
      <c r="A31" s="538"/>
      <c r="B31" s="538"/>
      <c r="C31" s="538"/>
      <c r="D31" s="538"/>
      <c r="E31" s="538"/>
      <c r="F31" s="538"/>
      <c r="G31" s="538"/>
      <c r="H31" s="538"/>
      <c r="I31" s="538"/>
      <c r="J31" s="538"/>
    </row>
    <row r="32" spans="1:11" s="84" customFormat="1" ht="14.25" customHeight="1" x14ac:dyDescent="0.2">
      <c r="A32" s="538"/>
      <c r="B32" s="538"/>
      <c r="C32" s="538"/>
      <c r="D32" s="538"/>
      <c r="E32" s="538"/>
      <c r="F32" s="538"/>
      <c r="G32" s="538"/>
      <c r="H32" s="538"/>
      <c r="I32" s="538"/>
      <c r="J32" s="538"/>
    </row>
    <row r="33" spans="1:4" ht="13.5" thickBot="1" x14ac:dyDescent="0.25">
      <c r="A33" s="12"/>
      <c r="B33" s="12"/>
      <c r="C33" s="12"/>
      <c r="D33" s="12"/>
    </row>
    <row r="34" spans="1:4" ht="13.5" thickBot="1" x14ac:dyDescent="0.25">
      <c r="A34" s="507" t="s">
        <v>0</v>
      </c>
      <c r="B34" s="509"/>
      <c r="C34" s="12"/>
      <c r="D34" s="12"/>
    </row>
    <row r="39" spans="1:4" x14ac:dyDescent="0.2">
      <c r="A39" s="12"/>
      <c r="B39" s="12"/>
      <c r="C39" s="12"/>
      <c r="D39" s="12"/>
    </row>
    <row r="43" spans="1:4" x14ac:dyDescent="0.2">
      <c r="A43" s="4"/>
      <c r="B43" s="12"/>
      <c r="C43" s="12"/>
      <c r="D43" s="12"/>
    </row>
  </sheetData>
  <mergeCells count="5">
    <mergeCell ref="A1:L1"/>
    <mergeCell ref="A34:B34"/>
    <mergeCell ref="A28:J32"/>
    <mergeCell ref="B2:K2"/>
    <mergeCell ref="B15:K15"/>
  </mergeCells>
  <hyperlinks>
    <hyperlink ref="A34:B34" location="'Table of Contents'!A1" display="Table of Contents" xr:uid="{00000000-0004-0000-0B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1"/>
  <sheetViews>
    <sheetView view="pageLayout" topLeftCell="A2" zoomScaleNormal="100" workbookViewId="0">
      <selection activeCell="I24" sqref="I24"/>
    </sheetView>
  </sheetViews>
  <sheetFormatPr defaultColWidth="9.140625" defaultRowHeight="12.75" x14ac:dyDescent="0.2"/>
  <cols>
    <col min="1" max="1" width="25.140625" style="7" customWidth="1"/>
    <col min="2" max="9" width="8.7109375" style="7" customWidth="1"/>
    <col min="10" max="10" width="1.5703125" style="7" customWidth="1"/>
    <col min="11" max="12" width="10.85546875" style="7" customWidth="1"/>
    <col min="13" max="14" width="9.140625" style="7"/>
    <col min="15" max="15" width="10" style="7" bestFit="1" customWidth="1"/>
    <col min="16" max="16384" width="9.140625" style="7"/>
  </cols>
  <sheetData>
    <row r="1" spans="1:15" ht="18" customHeight="1" x14ac:dyDescent="0.2">
      <c r="A1" s="53" t="s">
        <v>267</v>
      </c>
      <c r="B1" s="114"/>
      <c r="C1" s="114"/>
      <c r="D1" s="114"/>
      <c r="E1" s="114"/>
      <c r="F1" s="114"/>
      <c r="G1" s="114"/>
      <c r="H1" s="114"/>
      <c r="I1" s="114"/>
      <c r="J1" s="114"/>
      <c r="K1" s="114"/>
      <c r="L1" s="114"/>
    </row>
    <row r="2" spans="1:15" ht="13.5" thickBot="1" x14ac:dyDescent="0.25"/>
    <row r="3" spans="1:15" ht="41.25" customHeight="1" thickBot="1" x14ac:dyDescent="0.25">
      <c r="A3" s="138" t="s">
        <v>268</v>
      </c>
      <c r="B3" s="132" t="s">
        <v>60</v>
      </c>
      <c r="C3" s="133" t="s">
        <v>61</v>
      </c>
      <c r="D3" s="133" t="s">
        <v>62</v>
      </c>
      <c r="E3" s="134" t="s">
        <v>63</v>
      </c>
      <c r="F3" s="134" t="s">
        <v>64</v>
      </c>
      <c r="G3" s="134" t="s">
        <v>65</v>
      </c>
      <c r="H3" s="304" t="s">
        <v>221</v>
      </c>
      <c r="I3" s="304" t="s">
        <v>222</v>
      </c>
      <c r="J3" s="236"/>
      <c r="K3" s="386" t="s">
        <v>69</v>
      </c>
      <c r="L3" s="386" t="s">
        <v>70</v>
      </c>
    </row>
    <row r="4" spans="1:15" ht="18" customHeight="1" x14ac:dyDescent="0.2">
      <c r="A4" s="135" t="s">
        <v>223</v>
      </c>
      <c r="B4" s="129">
        <v>8600</v>
      </c>
      <c r="C4" s="130">
        <v>5400</v>
      </c>
      <c r="D4" s="130">
        <v>8500</v>
      </c>
      <c r="E4" s="131">
        <v>9100</v>
      </c>
      <c r="F4" s="131">
        <v>9200</v>
      </c>
      <c r="G4" s="131">
        <v>9700</v>
      </c>
      <c r="H4" s="131">
        <v>13100</v>
      </c>
      <c r="I4" s="131">
        <v>20200</v>
      </c>
      <c r="J4" s="237"/>
      <c r="K4" s="131">
        <f>AVERAGE(B4:H4)</f>
        <v>9085.7142857142862</v>
      </c>
      <c r="L4" s="131">
        <f>AVERAGE(B4:I4)</f>
        <v>10475</v>
      </c>
    </row>
    <row r="5" spans="1:15" ht="18" customHeight="1" x14ac:dyDescent="0.2">
      <c r="A5" s="136" t="s">
        <v>224</v>
      </c>
      <c r="B5" s="121">
        <v>20800</v>
      </c>
      <c r="C5" s="115">
        <v>17300</v>
      </c>
      <c r="D5" s="115">
        <v>20700</v>
      </c>
      <c r="E5" s="120">
        <v>21500</v>
      </c>
      <c r="F5" s="120">
        <v>20200</v>
      </c>
      <c r="G5" s="120">
        <v>18600</v>
      </c>
      <c r="H5" s="120">
        <v>21800</v>
      </c>
      <c r="I5" s="120">
        <v>33500</v>
      </c>
      <c r="J5" s="237"/>
      <c r="K5" s="120">
        <f t="shared" ref="K5:K8" si="0">AVERAGE(B5:H5)</f>
        <v>20128.571428571428</v>
      </c>
      <c r="L5" s="120">
        <f t="shared" ref="L5:L8" si="1">AVERAGE(B5:I5)</f>
        <v>21800</v>
      </c>
      <c r="N5" s="174"/>
      <c r="O5" s="329"/>
    </row>
    <row r="6" spans="1:15" ht="18" customHeight="1" x14ac:dyDescent="0.2">
      <c r="A6" s="136" t="s">
        <v>225</v>
      </c>
      <c r="B6" s="121">
        <v>3000</v>
      </c>
      <c r="C6" s="115">
        <v>2300</v>
      </c>
      <c r="D6" s="115">
        <v>4400</v>
      </c>
      <c r="E6" s="120">
        <v>3900</v>
      </c>
      <c r="F6" s="120">
        <v>4800</v>
      </c>
      <c r="G6" s="120">
        <v>5000</v>
      </c>
      <c r="H6" s="120">
        <v>4100</v>
      </c>
      <c r="I6" s="120">
        <v>6000</v>
      </c>
      <c r="J6" s="237"/>
      <c r="K6" s="120">
        <f t="shared" si="0"/>
        <v>3928.5714285714284</v>
      </c>
      <c r="L6" s="120">
        <f t="shared" si="1"/>
        <v>4187.5</v>
      </c>
    </row>
    <row r="7" spans="1:15" ht="18" customHeight="1" thickBot="1" x14ac:dyDescent="0.25">
      <c r="A7" s="137" t="s">
        <v>226</v>
      </c>
      <c r="B7" s="122">
        <v>17300</v>
      </c>
      <c r="C7" s="123">
        <v>4900</v>
      </c>
      <c r="D7" s="123">
        <v>6900</v>
      </c>
      <c r="E7" s="124">
        <v>71400</v>
      </c>
      <c r="F7" s="124">
        <v>71900</v>
      </c>
      <c r="G7" s="124">
        <v>6700</v>
      </c>
      <c r="H7" s="124">
        <v>10100</v>
      </c>
      <c r="I7" s="124">
        <v>22300</v>
      </c>
      <c r="J7" s="237"/>
      <c r="K7" s="124">
        <f t="shared" si="0"/>
        <v>27028.571428571428</v>
      </c>
      <c r="L7" s="124">
        <f t="shared" si="1"/>
        <v>26437.5</v>
      </c>
    </row>
    <row r="8" spans="1:15" ht="18" customHeight="1" thickBot="1" x14ac:dyDescent="0.25">
      <c r="A8" s="125" t="s">
        <v>269</v>
      </c>
      <c r="B8" s="126">
        <v>49700</v>
      </c>
      <c r="C8" s="127">
        <v>29900</v>
      </c>
      <c r="D8" s="127">
        <v>40500</v>
      </c>
      <c r="E8" s="128">
        <v>105900</v>
      </c>
      <c r="F8" s="128">
        <v>106100</v>
      </c>
      <c r="G8" s="128">
        <v>40000</v>
      </c>
      <c r="H8" s="128">
        <v>49100</v>
      </c>
      <c r="I8" s="128">
        <v>82000</v>
      </c>
      <c r="J8" s="238"/>
      <c r="K8" s="128">
        <f t="shared" si="0"/>
        <v>60171.428571428572</v>
      </c>
      <c r="L8" s="128">
        <f t="shared" si="1"/>
        <v>62900</v>
      </c>
    </row>
    <row r="9" spans="1:15" ht="13.5" customHeight="1" x14ac:dyDescent="0.2">
      <c r="A9" s="116"/>
      <c r="B9" s="116"/>
      <c r="C9" s="116"/>
      <c r="D9" s="116"/>
      <c r="E9" s="117"/>
      <c r="F9" s="117"/>
      <c r="G9" s="117"/>
      <c r="H9" s="117"/>
      <c r="I9" s="117"/>
      <c r="J9" s="117"/>
      <c r="K9" s="117"/>
    </row>
    <row r="10" spans="1:15" ht="13.5" customHeight="1" thickBot="1" x14ac:dyDescent="0.25">
      <c r="A10" s="116"/>
      <c r="B10" s="116"/>
      <c r="C10" s="116"/>
      <c r="D10" s="116"/>
      <c r="E10" s="117"/>
      <c r="F10" s="117"/>
      <c r="G10" s="117"/>
      <c r="H10" s="117"/>
      <c r="I10" s="117"/>
      <c r="J10" s="117"/>
      <c r="K10" s="117"/>
    </row>
    <row r="11" spans="1:15" ht="41.25" customHeight="1" thickBot="1" x14ac:dyDescent="0.25">
      <c r="A11" s="138" t="s">
        <v>270</v>
      </c>
      <c r="B11" s="132" t="s">
        <v>60</v>
      </c>
      <c r="C11" s="133" t="s">
        <v>61</v>
      </c>
      <c r="D11" s="133" t="s">
        <v>62</v>
      </c>
      <c r="E11" s="134" t="s">
        <v>63</v>
      </c>
      <c r="F11" s="134" t="s">
        <v>64</v>
      </c>
      <c r="G11" s="134" t="s">
        <v>65</v>
      </c>
      <c r="H11" s="304" t="s">
        <v>221</v>
      </c>
      <c r="I11" s="304" t="s">
        <v>222</v>
      </c>
      <c r="J11" s="236"/>
      <c r="K11" s="386" t="s">
        <v>69</v>
      </c>
      <c r="L11" s="386" t="s">
        <v>70</v>
      </c>
    </row>
    <row r="12" spans="1:15" ht="18" customHeight="1" x14ac:dyDescent="0.2">
      <c r="A12" s="135" t="s">
        <v>223</v>
      </c>
      <c r="B12" s="129">
        <v>8573.1953306152227</v>
      </c>
      <c r="C12" s="130">
        <v>5445.9972059283782</v>
      </c>
      <c r="D12" s="130">
        <v>8542.9340354844971</v>
      </c>
      <c r="E12" s="131">
        <v>9141.3167497067589</v>
      </c>
      <c r="F12" s="131">
        <v>9204.8923434435728</v>
      </c>
      <c r="G12" s="131">
        <v>9650.6951781699136</v>
      </c>
      <c r="H12" s="131">
        <v>13061</v>
      </c>
      <c r="I12" s="131">
        <v>20162</v>
      </c>
      <c r="J12" s="237"/>
      <c r="K12" s="131">
        <f>AVERAGE(B12:H12)</f>
        <v>9088.5758347640494</v>
      </c>
      <c r="L12" s="131">
        <f>AVERAGE(B12:I12)</f>
        <v>10472.753855418543</v>
      </c>
    </row>
    <row r="13" spans="1:15" ht="18" customHeight="1" x14ac:dyDescent="0.2">
      <c r="A13" s="136" t="s">
        <v>224</v>
      </c>
      <c r="B13" s="121">
        <v>20804.445028348429</v>
      </c>
      <c r="C13" s="115">
        <v>17328.793697325829</v>
      </c>
      <c r="D13" s="115">
        <v>20672.354195299871</v>
      </c>
      <c r="E13" s="120">
        <v>21531.127560397792</v>
      </c>
      <c r="F13" s="120">
        <v>20156.146391460676</v>
      </c>
      <c r="G13" s="120">
        <v>18557.202134352825</v>
      </c>
      <c r="H13" s="120">
        <v>21819</v>
      </c>
      <c r="I13" s="120">
        <v>33472</v>
      </c>
      <c r="J13" s="237"/>
      <c r="K13" s="120">
        <f t="shared" ref="K13:K16" si="2">AVERAGE(B13:H13)</f>
        <v>20124.152715312201</v>
      </c>
      <c r="L13" s="120">
        <f t="shared" ref="L13:L16" si="3">AVERAGE(B13:I13)</f>
        <v>21792.633625898176</v>
      </c>
    </row>
    <row r="14" spans="1:15" ht="18" customHeight="1" x14ac:dyDescent="0.2">
      <c r="A14" s="136" t="s">
        <v>225</v>
      </c>
      <c r="B14" s="121">
        <v>2987.3859821393712</v>
      </c>
      <c r="C14" s="115">
        <v>2282.2794636143931</v>
      </c>
      <c r="D14" s="115">
        <v>4362.3095904392203</v>
      </c>
      <c r="E14" s="120">
        <v>3922.2038959730367</v>
      </c>
      <c r="F14" s="120">
        <v>4784.3630516632766</v>
      </c>
      <c r="G14" s="120">
        <v>5008.172227584123</v>
      </c>
      <c r="H14" s="120">
        <v>4150</v>
      </c>
      <c r="I14" s="120">
        <v>5955</v>
      </c>
      <c r="J14" s="237"/>
      <c r="K14" s="120">
        <f t="shared" si="2"/>
        <v>3928.1020302019169</v>
      </c>
      <c r="L14" s="120">
        <f t="shared" si="3"/>
        <v>4181.4642764266773</v>
      </c>
    </row>
    <row r="15" spans="1:15" ht="18" customHeight="1" thickBot="1" x14ac:dyDescent="0.25">
      <c r="A15" s="137" t="s">
        <v>226</v>
      </c>
      <c r="B15" s="122">
        <v>17329.84427185891</v>
      </c>
      <c r="C15" s="123">
        <v>4859.2543494063011</v>
      </c>
      <c r="D15" s="123">
        <v>6878.3621609297679</v>
      </c>
      <c r="E15" s="124">
        <v>71405.345425608917</v>
      </c>
      <c r="F15" s="124">
        <v>71940.130383355907</v>
      </c>
      <c r="G15" s="124">
        <v>6716.9018835396437</v>
      </c>
      <c r="H15" s="124">
        <v>10069</v>
      </c>
      <c r="I15" s="124">
        <v>22334</v>
      </c>
      <c r="J15" s="237"/>
      <c r="K15" s="124">
        <f t="shared" si="2"/>
        <v>27028.405496385636</v>
      </c>
      <c r="L15" s="124">
        <f t="shared" si="3"/>
        <v>26441.60480933743</v>
      </c>
    </row>
    <row r="16" spans="1:15" ht="18" customHeight="1" thickBot="1" x14ac:dyDescent="0.25">
      <c r="A16" s="125" t="s">
        <v>269</v>
      </c>
      <c r="B16" s="126">
        <v>49694.870612961939</v>
      </c>
      <c r="C16" s="127">
        <v>29916.324716274903</v>
      </c>
      <c r="D16" s="127">
        <v>40455.959982153356</v>
      </c>
      <c r="E16" s="128">
        <v>105999.99363168651</v>
      </c>
      <c r="F16" s="128">
        <v>106085.53216992343</v>
      </c>
      <c r="G16" s="128">
        <v>39932.971423646501</v>
      </c>
      <c r="H16" s="128">
        <v>49099</v>
      </c>
      <c r="I16" s="128">
        <v>81923</v>
      </c>
      <c r="J16" s="238"/>
      <c r="K16" s="128">
        <f t="shared" si="2"/>
        <v>60169.236076663808</v>
      </c>
      <c r="L16" s="128">
        <f t="shared" si="3"/>
        <v>62888.45656708083</v>
      </c>
    </row>
    <row r="17" spans="1:12" ht="13.5" customHeight="1" x14ac:dyDescent="0.2">
      <c r="A17" s="118"/>
      <c r="B17" s="119"/>
      <c r="C17" s="119"/>
      <c r="D17" s="119"/>
      <c r="E17" s="117"/>
      <c r="F17" s="117"/>
      <c r="G17" s="117"/>
      <c r="H17" s="117"/>
      <c r="I17" s="117"/>
      <c r="J17" s="117"/>
      <c r="K17" s="117"/>
    </row>
    <row r="18" spans="1:12" ht="13.5" customHeight="1" thickBot="1" x14ac:dyDescent="0.25">
      <c r="A18" s="116"/>
      <c r="B18" s="116"/>
      <c r="C18" s="116"/>
      <c r="D18" s="116"/>
      <c r="E18" s="117"/>
      <c r="F18" s="117"/>
      <c r="G18" s="117"/>
      <c r="H18" s="117"/>
      <c r="I18" s="117"/>
      <c r="J18" s="117"/>
      <c r="K18" s="117"/>
    </row>
    <row r="19" spans="1:12" ht="41.25" customHeight="1" thickBot="1" x14ac:dyDescent="0.25">
      <c r="A19" s="138" t="s">
        <v>271</v>
      </c>
      <c r="B19" s="132" t="s">
        <v>60</v>
      </c>
      <c r="C19" s="133" t="s">
        <v>61</v>
      </c>
      <c r="D19" s="133" t="s">
        <v>62</v>
      </c>
      <c r="E19" s="134" t="s">
        <v>63</v>
      </c>
      <c r="F19" s="134" t="s">
        <v>64</v>
      </c>
      <c r="G19" s="134" t="s">
        <v>65</v>
      </c>
      <c r="H19" s="304" t="s">
        <v>221</v>
      </c>
      <c r="I19" s="304" t="s">
        <v>222</v>
      </c>
      <c r="J19" s="236"/>
      <c r="K19" s="386" t="s">
        <v>69</v>
      </c>
      <c r="L19" s="386" t="s">
        <v>70</v>
      </c>
    </row>
    <row r="20" spans="1:12" ht="18" customHeight="1" x14ac:dyDescent="0.2">
      <c r="A20" s="135" t="s">
        <v>223</v>
      </c>
      <c r="B20" s="129">
        <v>8575.5888590842296</v>
      </c>
      <c r="C20" s="130">
        <v>5447.2122517431671</v>
      </c>
      <c r="D20" s="130">
        <v>8543.1510043083854</v>
      </c>
      <c r="E20" s="131">
        <v>9141.7905705830526</v>
      </c>
      <c r="F20" s="131">
        <v>9205.200790460558</v>
      </c>
      <c r="G20" s="131">
        <v>9652.5144986676769</v>
      </c>
      <c r="H20" s="131">
        <v>13061</v>
      </c>
      <c r="I20" s="131">
        <v>20160</v>
      </c>
      <c r="J20" s="237"/>
      <c r="K20" s="131">
        <f>AVERAGE(B20:H20)</f>
        <v>9089.4939964067253</v>
      </c>
      <c r="L20" s="131">
        <f>AVERAGE(B20:I20)</f>
        <v>10473.307246855884</v>
      </c>
    </row>
    <row r="21" spans="1:12" ht="18" customHeight="1" x14ac:dyDescent="0.2">
      <c r="A21" s="136" t="s">
        <v>224</v>
      </c>
      <c r="B21" s="121">
        <v>20804.445028348433</v>
      </c>
      <c r="C21" s="115">
        <v>17329.204665990397</v>
      </c>
      <c r="D21" s="115">
        <v>20673.896498152233</v>
      </c>
      <c r="E21" s="120">
        <v>21531.159826298855</v>
      </c>
      <c r="F21" s="120">
        <v>20156.158224614028</v>
      </c>
      <c r="G21" s="120">
        <v>18557.454355257672</v>
      </c>
      <c r="H21" s="120">
        <v>21818</v>
      </c>
      <c r="I21" s="120">
        <v>33472</v>
      </c>
      <c r="J21" s="237"/>
      <c r="K21" s="120">
        <f t="shared" ref="K21:K24" si="4">AVERAGE(B21:H21)</f>
        <v>20124.331228380233</v>
      </c>
      <c r="L21" s="120">
        <f t="shared" ref="L21:L24" si="5">AVERAGE(B21:I21)</f>
        <v>21792.789824832704</v>
      </c>
    </row>
    <row r="22" spans="1:12" ht="18" customHeight="1" x14ac:dyDescent="0.2">
      <c r="A22" s="136" t="s">
        <v>225</v>
      </c>
      <c r="B22" s="121">
        <v>2988.3821394372526</v>
      </c>
      <c r="C22" s="115">
        <v>2281.8613809552562</v>
      </c>
      <c r="D22" s="115">
        <v>4362.35610908334</v>
      </c>
      <c r="E22" s="120">
        <v>3922.281287118456</v>
      </c>
      <c r="F22" s="120">
        <v>4784.363051663282</v>
      </c>
      <c r="G22" s="120">
        <v>5008.1854293913466</v>
      </c>
      <c r="H22" s="120">
        <v>4150</v>
      </c>
      <c r="I22" s="120">
        <v>5955</v>
      </c>
      <c r="J22" s="237"/>
      <c r="K22" s="120">
        <f t="shared" si="4"/>
        <v>3928.2041996641333</v>
      </c>
      <c r="L22" s="120">
        <f t="shared" si="5"/>
        <v>4181.553674706116</v>
      </c>
    </row>
    <row r="23" spans="1:12" ht="18" customHeight="1" thickBot="1" x14ac:dyDescent="0.25">
      <c r="A23" s="137" t="s">
        <v>226</v>
      </c>
      <c r="B23" s="122">
        <v>17329.744376861734</v>
      </c>
      <c r="C23" s="123">
        <v>4862.0288445986043</v>
      </c>
      <c r="D23" s="123">
        <v>6878.3180030588792</v>
      </c>
      <c r="E23" s="124">
        <v>71413.404081620742</v>
      </c>
      <c r="F23" s="124">
        <v>71940.106556155428</v>
      </c>
      <c r="G23" s="124">
        <v>6716.9290187272163</v>
      </c>
      <c r="H23" s="124">
        <v>10073</v>
      </c>
      <c r="I23" s="124">
        <v>22332</v>
      </c>
      <c r="J23" s="237"/>
      <c r="K23" s="124">
        <f t="shared" si="4"/>
        <v>27030.504411574657</v>
      </c>
      <c r="L23" s="124">
        <f t="shared" si="5"/>
        <v>26443.191360127825</v>
      </c>
    </row>
    <row r="24" spans="1:12" ht="18" customHeight="1" thickBot="1" x14ac:dyDescent="0.25">
      <c r="A24" s="125" t="s">
        <v>269</v>
      </c>
      <c r="B24" s="126">
        <v>49698.16040373165</v>
      </c>
      <c r="C24" s="127">
        <v>29920.307143287424</v>
      </c>
      <c r="D24" s="127">
        <v>40457.721614602837</v>
      </c>
      <c r="E24" s="128">
        <v>106008.6357656211</v>
      </c>
      <c r="F24" s="128">
        <v>106085.8286228933</v>
      </c>
      <c r="G24" s="128">
        <v>39935.083302043917</v>
      </c>
      <c r="H24" s="128">
        <v>49103</v>
      </c>
      <c r="I24" s="128">
        <v>81919</v>
      </c>
      <c r="J24" s="238"/>
      <c r="K24" s="128">
        <f t="shared" si="4"/>
        <v>60172.6766931686</v>
      </c>
      <c r="L24" s="128">
        <f t="shared" si="5"/>
        <v>62890.967106522527</v>
      </c>
    </row>
    <row r="25" spans="1:12" ht="13.5" customHeight="1" x14ac:dyDescent="0.2">
      <c r="A25" s="116"/>
      <c r="B25" s="116"/>
      <c r="C25" s="116"/>
      <c r="D25" s="116"/>
      <c r="E25" s="117"/>
      <c r="F25" s="117"/>
      <c r="G25" s="117"/>
      <c r="H25" s="117"/>
      <c r="I25" s="117"/>
      <c r="J25" s="117"/>
      <c r="K25" s="117"/>
    </row>
    <row r="26" spans="1:12" ht="13.5" customHeight="1" thickBot="1" x14ac:dyDescent="0.25"/>
    <row r="27" spans="1:12" ht="41.25" customHeight="1" thickBot="1" x14ac:dyDescent="0.25">
      <c r="A27" s="138" t="s">
        <v>272</v>
      </c>
      <c r="B27" s="132" t="s">
        <v>60</v>
      </c>
      <c r="C27" s="133" t="s">
        <v>61</v>
      </c>
      <c r="D27" s="133" t="s">
        <v>62</v>
      </c>
      <c r="E27" s="134" t="s">
        <v>63</v>
      </c>
      <c r="F27" s="134" t="s">
        <v>64</v>
      </c>
      <c r="G27" s="134" t="s">
        <v>65</v>
      </c>
      <c r="H27" s="304" t="s">
        <v>221</v>
      </c>
      <c r="I27" s="304" t="s">
        <v>222</v>
      </c>
      <c r="J27" s="236"/>
      <c r="K27" s="386" t="s">
        <v>69</v>
      </c>
      <c r="L27" s="386" t="s">
        <v>70</v>
      </c>
    </row>
    <row r="28" spans="1:12" ht="18" customHeight="1" x14ac:dyDescent="0.2">
      <c r="A28" s="135" t="s">
        <v>223</v>
      </c>
      <c r="B28" s="129">
        <v>8573.1180078668003</v>
      </c>
      <c r="C28" s="130">
        <v>5446.3936944152192</v>
      </c>
      <c r="D28" s="130">
        <v>8542.9340354844971</v>
      </c>
      <c r="E28" s="131">
        <v>9141.4235874559672</v>
      </c>
      <c r="F28" s="131">
        <v>9204.8974653084115</v>
      </c>
      <c r="G28" s="131">
        <v>9650.6607205169967</v>
      </c>
      <c r="H28" s="131">
        <v>13061</v>
      </c>
      <c r="I28" s="131">
        <v>20162</v>
      </c>
      <c r="J28" s="237"/>
      <c r="K28" s="131">
        <f>AVERAGE(B28:H28)</f>
        <v>9088.6325015782695</v>
      </c>
      <c r="L28" s="131">
        <f>AVERAGE(B28:I28)</f>
        <v>10472.803438880987</v>
      </c>
    </row>
    <row r="29" spans="1:12" ht="18" customHeight="1" x14ac:dyDescent="0.2">
      <c r="A29" s="136" t="s">
        <v>224</v>
      </c>
      <c r="B29" s="121">
        <v>20804.445028348418</v>
      </c>
      <c r="C29" s="115">
        <v>17329.204665990386</v>
      </c>
      <c r="D29" s="115">
        <v>20672.342305651429</v>
      </c>
      <c r="E29" s="120">
        <v>21530.63863791688</v>
      </c>
      <c r="F29" s="120">
        <v>20156.158224614002</v>
      </c>
      <c r="G29" s="120">
        <v>18557.301456730998</v>
      </c>
      <c r="H29" s="120">
        <v>21819</v>
      </c>
      <c r="I29" s="120">
        <v>33474</v>
      </c>
      <c r="J29" s="237"/>
      <c r="K29" s="120">
        <f t="shared" ref="K29:K32" si="6">AVERAGE(B29:H29)</f>
        <v>20124.155759893158</v>
      </c>
      <c r="L29" s="120">
        <f t="shared" ref="L29:L32" si="7">AVERAGE(B29:I29)</f>
        <v>21792.886289906513</v>
      </c>
    </row>
    <row r="30" spans="1:12" ht="18" customHeight="1" x14ac:dyDescent="0.2">
      <c r="A30" s="136" t="s">
        <v>225</v>
      </c>
      <c r="B30" s="121">
        <v>2987.3385158631772</v>
      </c>
      <c r="C30" s="115">
        <v>2281.8829751275507</v>
      </c>
      <c r="D30" s="115">
        <v>4361.6394635055549</v>
      </c>
      <c r="E30" s="120">
        <v>3921.6343635211128</v>
      </c>
      <c r="F30" s="120">
        <v>4783.5730974801781</v>
      </c>
      <c r="G30" s="120">
        <v>5008.1672103760002</v>
      </c>
      <c r="H30" s="120">
        <v>4149</v>
      </c>
      <c r="I30" s="120">
        <v>5954</v>
      </c>
      <c r="J30" s="237"/>
      <c r="K30" s="120">
        <f t="shared" si="6"/>
        <v>3927.6050894105101</v>
      </c>
      <c r="L30" s="120">
        <f t="shared" si="7"/>
        <v>4180.9044532341959</v>
      </c>
    </row>
    <row r="31" spans="1:12" ht="18" customHeight="1" thickBot="1" x14ac:dyDescent="0.25">
      <c r="A31" s="137" t="s">
        <v>226</v>
      </c>
      <c r="B31" s="122">
        <v>17329.972881013826</v>
      </c>
      <c r="C31" s="123">
        <v>4859.1226486851438</v>
      </c>
      <c r="D31" s="123">
        <v>6878.112962506405</v>
      </c>
      <c r="E31" s="124">
        <v>71404.596181336266</v>
      </c>
      <c r="F31" s="124">
        <v>71940.138255123195</v>
      </c>
      <c r="G31" s="124">
        <v>6716.9021906909993</v>
      </c>
      <c r="H31" s="124">
        <v>10069</v>
      </c>
      <c r="I31" s="124">
        <v>22334</v>
      </c>
      <c r="J31" s="237"/>
      <c r="K31" s="124">
        <f t="shared" si="6"/>
        <v>27028.263588479407</v>
      </c>
      <c r="L31" s="124">
        <f t="shared" si="7"/>
        <v>26441.480639919482</v>
      </c>
    </row>
    <row r="32" spans="1:12" ht="18" customHeight="1" thickBot="1" x14ac:dyDescent="0.25">
      <c r="A32" s="125" t="s">
        <v>269</v>
      </c>
      <c r="B32" s="126">
        <v>49694.87443309222</v>
      </c>
      <c r="C32" s="127">
        <v>29916.603984218302</v>
      </c>
      <c r="D32" s="127">
        <v>40455.028767147887</v>
      </c>
      <c r="E32" s="128">
        <v>105998.29277023023</v>
      </c>
      <c r="F32" s="128">
        <v>106084.76704252578</v>
      </c>
      <c r="G32" s="128">
        <v>39933.031578314993</v>
      </c>
      <c r="H32" s="128">
        <f>SUM(H28:H31)</f>
        <v>49098</v>
      </c>
      <c r="I32" s="128">
        <f>SUM(I28:I31)</f>
        <v>81924</v>
      </c>
      <c r="J32" s="238"/>
      <c r="K32" s="128">
        <f t="shared" si="6"/>
        <v>60168.656939361354</v>
      </c>
      <c r="L32" s="128">
        <f t="shared" si="7"/>
        <v>62888.074821941183</v>
      </c>
    </row>
    <row r="33" spans="1:12" ht="13.5" customHeight="1" x14ac:dyDescent="0.2">
      <c r="J33" s="117"/>
    </row>
    <row r="34" spans="1:12" ht="13.5" customHeight="1" thickBot="1" x14ac:dyDescent="0.25">
      <c r="J34" s="117"/>
    </row>
    <row r="35" spans="1:12" ht="41.25" customHeight="1" thickBot="1" x14ac:dyDescent="0.25">
      <c r="A35" s="138" t="s">
        <v>273</v>
      </c>
      <c r="B35" s="132" t="s">
        <v>60</v>
      </c>
      <c r="C35" s="133" t="s">
        <v>61</v>
      </c>
      <c r="D35" s="133" t="s">
        <v>62</v>
      </c>
      <c r="E35" s="134" t="s">
        <v>63</v>
      </c>
      <c r="F35" s="134" t="s">
        <v>64</v>
      </c>
      <c r="G35" s="134" t="s">
        <v>65</v>
      </c>
      <c r="H35" s="304" t="s">
        <v>221</v>
      </c>
      <c r="I35" s="304" t="s">
        <v>222</v>
      </c>
      <c r="J35" s="236"/>
      <c r="K35" s="386" t="s">
        <v>69</v>
      </c>
      <c r="L35" s="386" t="s">
        <v>70</v>
      </c>
    </row>
    <row r="36" spans="1:12" ht="18" customHeight="1" x14ac:dyDescent="0.2">
      <c r="A36" s="135" t="s">
        <v>223</v>
      </c>
      <c r="B36" s="129">
        <v>8573.1953306152318</v>
      </c>
      <c r="C36" s="130">
        <v>5446.3936944152119</v>
      </c>
      <c r="D36" s="130">
        <v>8542.9340354845026</v>
      </c>
      <c r="E36" s="131">
        <v>9141.3167497067552</v>
      </c>
      <c r="F36" s="131">
        <v>9204.8906100947825</v>
      </c>
      <c r="G36" s="131">
        <v>9650.6889023966905</v>
      </c>
      <c r="H36" s="131">
        <v>13061</v>
      </c>
      <c r="I36" s="131">
        <v>20162</v>
      </c>
      <c r="J36" s="237"/>
      <c r="K36" s="131">
        <f>AVERAGE(B36:H36)</f>
        <v>9088.6313318161683</v>
      </c>
      <c r="L36" s="131">
        <f>AVERAGE(B36:I36)</f>
        <v>10472.802415339147</v>
      </c>
    </row>
    <row r="37" spans="1:12" ht="18" customHeight="1" x14ac:dyDescent="0.2">
      <c r="A37" s="136" t="s">
        <v>224</v>
      </c>
      <c r="B37" s="121">
        <v>20804.445028348429</v>
      </c>
      <c r="C37" s="115">
        <v>17328.846323554215</v>
      </c>
      <c r="D37" s="115">
        <v>20672.326298513988</v>
      </c>
      <c r="E37" s="120">
        <v>21530.189331406957</v>
      </c>
      <c r="F37" s="120">
        <v>20156.140474884003</v>
      </c>
      <c r="G37" s="120">
        <v>18557.202134352803</v>
      </c>
      <c r="H37" s="120">
        <v>21819</v>
      </c>
      <c r="I37" s="120">
        <v>33472</v>
      </c>
      <c r="J37" s="237"/>
      <c r="K37" s="120">
        <f t="shared" ref="K37:K40" si="8">AVERAGE(B37:H37)</f>
        <v>20124.021370151488</v>
      </c>
      <c r="L37" s="120">
        <f t="shared" ref="L37:L40" si="9">AVERAGE(B37:I37)</f>
        <v>21792.518698882552</v>
      </c>
    </row>
    <row r="38" spans="1:12" ht="18" customHeight="1" x14ac:dyDescent="0.2">
      <c r="A38" s="136" t="s">
        <v>225</v>
      </c>
      <c r="B38" s="121">
        <v>2986.9669534938967</v>
      </c>
      <c r="C38" s="115">
        <v>2281.7823766106021</v>
      </c>
      <c r="D38" s="115">
        <v>4361.6614136257476</v>
      </c>
      <c r="E38" s="120">
        <v>3922.2038959730344</v>
      </c>
      <c r="F38" s="120">
        <v>4784.3258502743856</v>
      </c>
      <c r="G38" s="120">
        <v>5008.1464727764269</v>
      </c>
      <c r="H38" s="120">
        <v>4149</v>
      </c>
      <c r="I38" s="120">
        <v>5954</v>
      </c>
      <c r="J38" s="237"/>
      <c r="K38" s="120">
        <f t="shared" si="8"/>
        <v>3927.7267089648708</v>
      </c>
      <c r="L38" s="120">
        <f t="shared" si="9"/>
        <v>4181.010870344262</v>
      </c>
    </row>
    <row r="39" spans="1:12" ht="18" customHeight="1" thickBot="1" x14ac:dyDescent="0.25">
      <c r="A39" s="137" t="s">
        <v>226</v>
      </c>
      <c r="B39" s="122">
        <v>17323.25317050036</v>
      </c>
      <c r="C39" s="123">
        <v>4859.2294182872492</v>
      </c>
      <c r="D39" s="123">
        <v>6878.3153340067001</v>
      </c>
      <c r="E39" s="124">
        <v>71405.276860534155</v>
      </c>
      <c r="F39" s="124">
        <v>71940.128961656344</v>
      </c>
      <c r="G39" s="124">
        <v>6716.8751684099743</v>
      </c>
      <c r="H39" s="124">
        <v>10002</v>
      </c>
      <c r="I39" s="124">
        <v>22194</v>
      </c>
      <c r="J39" s="237"/>
      <c r="K39" s="124">
        <f t="shared" si="8"/>
        <v>27017.868416199257</v>
      </c>
      <c r="L39" s="124">
        <f t="shared" si="9"/>
        <v>26414.88486417435</v>
      </c>
    </row>
    <row r="40" spans="1:12" ht="18" customHeight="1" thickBot="1" x14ac:dyDescent="0.25">
      <c r="A40" s="125" t="s">
        <v>269</v>
      </c>
      <c r="B40" s="126">
        <v>49687.860482957913</v>
      </c>
      <c r="C40" s="127">
        <v>29916.251812867278</v>
      </c>
      <c r="D40" s="127">
        <v>40455.237081630941</v>
      </c>
      <c r="E40" s="128">
        <v>105998.98683762091</v>
      </c>
      <c r="F40" s="128">
        <v>106085.48589690952</v>
      </c>
      <c r="G40" s="128">
        <v>39932.912677935899</v>
      </c>
      <c r="H40" s="128">
        <v>49031</v>
      </c>
      <c r="I40" s="128">
        <v>81782</v>
      </c>
      <c r="J40" s="238"/>
      <c r="K40" s="128">
        <f t="shared" si="8"/>
        <v>60158.247827131781</v>
      </c>
      <c r="L40" s="128">
        <f t="shared" si="9"/>
        <v>62861.216848740311</v>
      </c>
    </row>
    <row r="41" spans="1:12" ht="13.5" customHeight="1" x14ac:dyDescent="0.2">
      <c r="J41" s="117"/>
    </row>
    <row r="42" spans="1:12" ht="13.5" customHeight="1" thickBot="1" x14ac:dyDescent="0.25">
      <c r="J42" s="117"/>
    </row>
    <row r="43" spans="1:12" ht="41.25" customHeight="1" thickBot="1" x14ac:dyDescent="0.25">
      <c r="A43" s="138" t="s">
        <v>274</v>
      </c>
      <c r="B43" s="132" t="s">
        <v>60</v>
      </c>
      <c r="C43" s="133" t="s">
        <v>61</v>
      </c>
      <c r="D43" s="133" t="s">
        <v>62</v>
      </c>
      <c r="E43" s="134" t="s">
        <v>63</v>
      </c>
      <c r="F43" s="134" t="s">
        <v>65</v>
      </c>
      <c r="G43" s="134" t="s">
        <v>66</v>
      </c>
      <c r="H43" s="304" t="s">
        <v>221</v>
      </c>
      <c r="I43" s="304" t="s">
        <v>222</v>
      </c>
      <c r="J43" s="236"/>
      <c r="K43" s="386" t="s">
        <v>69</v>
      </c>
      <c r="L43" s="386" t="s">
        <v>70</v>
      </c>
    </row>
    <row r="44" spans="1:12" ht="18" customHeight="1" x14ac:dyDescent="0.2">
      <c r="A44" s="135" t="s">
        <v>223</v>
      </c>
      <c r="B44" s="129">
        <v>8574.3137839069077</v>
      </c>
      <c r="C44" s="130">
        <v>5446.8002750754931</v>
      </c>
      <c r="D44" s="130">
        <v>8646.0920260557705</v>
      </c>
      <c r="E44" s="131">
        <v>9141.4049324276675</v>
      </c>
      <c r="F44" s="131">
        <v>9198.5278420320556</v>
      </c>
      <c r="G44" s="131">
        <v>9651.2755625789978</v>
      </c>
      <c r="H44" s="131">
        <v>13061</v>
      </c>
      <c r="I44" s="131">
        <v>20162</v>
      </c>
      <c r="J44" s="237"/>
      <c r="K44" s="131">
        <f>AVERAGE(B44:H44)</f>
        <v>9102.773488868128</v>
      </c>
      <c r="L44" s="131">
        <f>AVERAGE(B44:I44)</f>
        <v>10485.176802759612</v>
      </c>
    </row>
    <row r="45" spans="1:12" ht="18" customHeight="1" x14ac:dyDescent="0.2">
      <c r="A45" s="136" t="s">
        <v>224</v>
      </c>
      <c r="B45" s="121">
        <v>20804.285656593562</v>
      </c>
      <c r="C45" s="115">
        <v>17327.159764586671</v>
      </c>
      <c r="D45" s="115">
        <v>20538.250939091547</v>
      </c>
      <c r="E45" s="120">
        <v>21529.93326044549</v>
      </c>
      <c r="F45" s="120">
        <v>20155.885132390402</v>
      </c>
      <c r="G45" s="120">
        <v>18547.247225607</v>
      </c>
      <c r="H45" s="120">
        <v>21817</v>
      </c>
      <c r="I45" s="120">
        <v>33462</v>
      </c>
      <c r="J45" s="237"/>
      <c r="K45" s="120">
        <f t="shared" ref="K45:K48" si="10">AVERAGE(B45:H45)</f>
        <v>20102.823139816381</v>
      </c>
      <c r="L45" s="120">
        <f t="shared" ref="L45:L48" si="11">AVERAGE(B45:I45)</f>
        <v>21772.720247339334</v>
      </c>
    </row>
    <row r="46" spans="1:12" ht="18" customHeight="1" x14ac:dyDescent="0.2">
      <c r="A46" s="136" t="s">
        <v>225</v>
      </c>
      <c r="B46" s="121">
        <v>2988.2188213439977</v>
      </c>
      <c r="C46" s="115">
        <v>2281.3707329282702</v>
      </c>
      <c r="D46" s="115">
        <v>4385.0524492902487</v>
      </c>
      <c r="E46" s="120">
        <v>3921.9349357018245</v>
      </c>
      <c r="F46" s="120">
        <v>4783.3171301969232</v>
      </c>
      <c r="G46" s="120">
        <v>5006.3672506829998</v>
      </c>
      <c r="H46" s="120">
        <v>4150</v>
      </c>
      <c r="I46" s="120">
        <v>5953</v>
      </c>
      <c r="J46" s="237"/>
      <c r="K46" s="120">
        <f t="shared" si="10"/>
        <v>3930.8944743063234</v>
      </c>
      <c r="L46" s="120">
        <f t="shared" si="11"/>
        <v>4183.6576650180332</v>
      </c>
    </row>
    <row r="47" spans="1:12" ht="18" customHeight="1" thickBot="1" x14ac:dyDescent="0.25">
      <c r="A47" s="137" t="s">
        <v>226</v>
      </c>
      <c r="B47" s="122">
        <v>17324.88169225879</v>
      </c>
      <c r="C47" s="123">
        <v>4861.7434729220495</v>
      </c>
      <c r="D47" s="123">
        <v>6874.8185007299708</v>
      </c>
      <c r="E47" s="124">
        <v>71395.057001487396</v>
      </c>
      <c r="F47" s="124">
        <v>71937.900802904303</v>
      </c>
      <c r="G47" s="124">
        <v>6715.3697225039996</v>
      </c>
      <c r="H47" s="124">
        <v>10071</v>
      </c>
      <c r="I47" s="124">
        <v>22327</v>
      </c>
      <c r="J47" s="237"/>
      <c r="K47" s="124">
        <f t="shared" si="10"/>
        <v>27025.824456115217</v>
      </c>
      <c r="L47" s="124">
        <f t="shared" si="11"/>
        <v>26438.471399100814</v>
      </c>
    </row>
    <row r="48" spans="1:12" ht="18" customHeight="1" thickBot="1" x14ac:dyDescent="0.25">
      <c r="A48" s="125" t="s">
        <v>269</v>
      </c>
      <c r="B48" s="126">
        <v>49691.699954103256</v>
      </c>
      <c r="C48" s="127">
        <v>29917.074245512486</v>
      </c>
      <c r="D48" s="127">
        <v>40444.213915167536</v>
      </c>
      <c r="E48" s="128">
        <v>105988.33013006239</v>
      </c>
      <c r="F48" s="128">
        <v>106075.63090752368</v>
      </c>
      <c r="G48" s="128">
        <v>39920.259761372996</v>
      </c>
      <c r="H48" s="128">
        <v>49098</v>
      </c>
      <c r="I48" s="128">
        <v>81904</v>
      </c>
      <c r="J48" s="238"/>
      <c r="K48" s="128">
        <f t="shared" si="10"/>
        <v>60162.172701963187</v>
      </c>
      <c r="L48" s="128">
        <f t="shared" si="11"/>
        <v>62879.901114217791</v>
      </c>
    </row>
    <row r="49" spans="1:12" ht="13.5" customHeight="1" x14ac:dyDescent="0.2"/>
    <row r="50" spans="1:12" ht="39" customHeight="1" thickBot="1" x14ac:dyDescent="0.25">
      <c r="A50" s="556" t="s">
        <v>275</v>
      </c>
      <c r="B50" s="557"/>
      <c r="C50" s="557"/>
      <c r="D50" s="557"/>
      <c r="E50" s="557"/>
      <c r="F50" s="557"/>
      <c r="G50" s="557"/>
      <c r="H50" s="557"/>
      <c r="I50" s="557"/>
      <c r="J50" s="557"/>
      <c r="K50" s="557"/>
      <c r="L50" s="557"/>
    </row>
    <row r="51" spans="1:12" ht="13.5" thickBot="1" x14ac:dyDescent="0.25">
      <c r="A51" s="507" t="s">
        <v>0</v>
      </c>
      <c r="B51" s="508"/>
      <c r="C51" s="508"/>
      <c r="D51" s="509"/>
    </row>
  </sheetData>
  <mergeCells count="2">
    <mergeCell ref="A51:D51"/>
    <mergeCell ref="A50:L50"/>
  </mergeCells>
  <hyperlinks>
    <hyperlink ref="A51:C51" location="'Table of Contents'!A1" display="Link to Table of Contents" xr:uid="{00000000-0004-0000-0C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1" manualBreakCount="1">
    <brk id="42" max="16383" man="1"/>
  </rowBreaks>
  <ignoredErrors>
    <ignoredError sqref="K4:K8 K12:K16 K20:K24 K36:K40 K28:K31 K44:K4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52"/>
  <sheetViews>
    <sheetView view="pageLayout" zoomScaleNormal="100" workbookViewId="0">
      <selection sqref="A1:K1"/>
    </sheetView>
  </sheetViews>
  <sheetFormatPr defaultColWidth="9.140625" defaultRowHeight="12.75" x14ac:dyDescent="0.2"/>
  <cols>
    <col min="1" max="1" width="23.7109375" style="4" customWidth="1"/>
    <col min="2" max="2" width="20.7109375" style="4" customWidth="1"/>
    <col min="3" max="10" width="9" style="4" customWidth="1"/>
    <col min="11" max="11" width="1.5703125" style="4" customWidth="1"/>
    <col min="12" max="12" width="9.28515625" style="4" customWidth="1"/>
    <col min="13" max="16384" width="9.140625" style="4"/>
  </cols>
  <sheetData>
    <row r="1" spans="1:13" ht="18" customHeight="1" x14ac:dyDescent="0.2">
      <c r="A1" s="558" t="s">
        <v>276</v>
      </c>
      <c r="B1" s="558"/>
      <c r="C1" s="558"/>
      <c r="D1" s="558"/>
      <c r="E1" s="558"/>
      <c r="F1" s="558"/>
      <c r="G1" s="558"/>
      <c r="H1" s="558"/>
      <c r="I1" s="558"/>
      <c r="J1" s="558"/>
      <c r="K1" s="558"/>
    </row>
    <row r="2" spans="1:13" ht="13.5" thickBot="1" x14ac:dyDescent="0.25">
      <c r="A2" s="27"/>
      <c r="B2" s="27"/>
    </row>
    <row r="3" spans="1:13" ht="51.75" thickBot="1" x14ac:dyDescent="0.25">
      <c r="A3" s="138" t="s">
        <v>277</v>
      </c>
      <c r="B3" s="166" t="s">
        <v>278</v>
      </c>
      <c r="C3" s="132" t="s">
        <v>60</v>
      </c>
      <c r="D3" s="133" t="s">
        <v>61</v>
      </c>
      <c r="E3" s="133" t="s">
        <v>62</v>
      </c>
      <c r="F3" s="133" t="s">
        <v>63</v>
      </c>
      <c r="G3" s="133" t="s">
        <v>64</v>
      </c>
      <c r="H3" s="133" t="s">
        <v>65</v>
      </c>
      <c r="I3" s="304" t="s">
        <v>221</v>
      </c>
      <c r="J3" s="304" t="s">
        <v>222</v>
      </c>
      <c r="K3" s="239"/>
      <c r="L3" s="386" t="s">
        <v>69</v>
      </c>
      <c r="M3" s="386" t="s">
        <v>70</v>
      </c>
    </row>
    <row r="4" spans="1:13" x14ac:dyDescent="0.2">
      <c r="A4" s="559" t="s">
        <v>279</v>
      </c>
      <c r="B4" s="146" t="s">
        <v>223</v>
      </c>
      <c r="C4" s="143">
        <v>166.555091265225</v>
      </c>
      <c r="D4" s="11">
        <v>75.999217611678404</v>
      </c>
      <c r="E4" s="11">
        <v>79.494761318802006</v>
      </c>
      <c r="F4" s="11">
        <v>123.722553569723</v>
      </c>
      <c r="G4" s="11">
        <v>118.98134796915301</v>
      </c>
      <c r="H4" s="11">
        <v>138.4164953559779</v>
      </c>
      <c r="I4" s="15">
        <v>113.57</v>
      </c>
      <c r="J4" s="15">
        <v>245.73</v>
      </c>
      <c r="K4" s="240"/>
      <c r="L4" s="252">
        <f>AVERAGE(C4:I4)</f>
        <v>116.67706672722277</v>
      </c>
      <c r="M4" s="252">
        <f>AVERAGE(C4:J4)</f>
        <v>132.80868338631993</v>
      </c>
    </row>
    <row r="5" spans="1:13" x14ac:dyDescent="0.2">
      <c r="A5" s="559"/>
      <c r="B5" s="147" t="s">
        <v>224</v>
      </c>
      <c r="C5" s="144">
        <v>4672.3045714391501</v>
      </c>
      <c r="D5" s="15">
        <v>4046.21147740078</v>
      </c>
      <c r="E5" s="15">
        <v>3399.6483286457001</v>
      </c>
      <c r="F5" s="15">
        <v>2667.8645497328398</v>
      </c>
      <c r="G5" s="15">
        <v>3085.59727403433</v>
      </c>
      <c r="H5" s="15">
        <v>3547.3103584676437</v>
      </c>
      <c r="I5" s="15">
        <v>4211.05</v>
      </c>
      <c r="J5" s="15">
        <v>4625.8100000000004</v>
      </c>
      <c r="K5" s="240"/>
      <c r="L5" s="253">
        <f t="shared" ref="L5:L47" si="0">AVERAGE(C5:I5)</f>
        <v>3661.426651388635</v>
      </c>
      <c r="M5" s="253">
        <f t="shared" ref="M5:M48" si="1">AVERAGE(C5:J5)</f>
        <v>3781.9745699650557</v>
      </c>
    </row>
    <row r="6" spans="1:13" x14ac:dyDescent="0.2">
      <c r="A6" s="559"/>
      <c r="B6" s="147" t="s">
        <v>225</v>
      </c>
      <c r="C6" s="144">
        <v>346.714939698401</v>
      </c>
      <c r="D6" s="15">
        <v>156.08207174216901</v>
      </c>
      <c r="E6" s="15">
        <v>287.56897820302999</v>
      </c>
      <c r="F6" s="15">
        <v>153.926050177592</v>
      </c>
      <c r="G6" s="15">
        <v>200.97110816843099</v>
      </c>
      <c r="H6" s="15">
        <v>267.17611726926145</v>
      </c>
      <c r="I6" s="15">
        <v>480.6</v>
      </c>
      <c r="J6" s="15">
        <v>262.01</v>
      </c>
      <c r="K6" s="240"/>
      <c r="L6" s="253">
        <f t="shared" si="0"/>
        <v>270.4341807512692</v>
      </c>
      <c r="M6" s="253">
        <f t="shared" si="1"/>
        <v>269.38115815736057</v>
      </c>
    </row>
    <row r="7" spans="1:13" ht="13.5" thickBot="1" x14ac:dyDescent="0.25">
      <c r="A7" s="560"/>
      <c r="B7" s="148" t="s">
        <v>226</v>
      </c>
      <c r="C7" s="145">
        <v>1468.2483311237199</v>
      </c>
      <c r="D7" s="140">
        <v>44.558743990394298</v>
      </c>
      <c r="E7" s="140">
        <v>566.60161271357197</v>
      </c>
      <c r="F7" s="140">
        <v>152.29909784780099</v>
      </c>
      <c r="G7" s="140">
        <v>13234.074821459901</v>
      </c>
      <c r="H7" s="140">
        <v>43.790710829284123</v>
      </c>
      <c r="I7" s="295">
        <v>118.73</v>
      </c>
      <c r="J7" s="295">
        <v>1637.58</v>
      </c>
      <c r="K7" s="240"/>
      <c r="L7" s="254">
        <f t="shared" si="0"/>
        <v>2232.614759709239</v>
      </c>
      <c r="M7" s="254">
        <f t="shared" si="1"/>
        <v>2158.235414745584</v>
      </c>
    </row>
    <row r="8" spans="1:13" x14ac:dyDescent="0.2">
      <c r="A8" s="559" t="s">
        <v>280</v>
      </c>
      <c r="B8" s="146" t="s">
        <v>223</v>
      </c>
      <c r="C8" s="143">
        <v>1506.6712503379399</v>
      </c>
      <c r="D8" s="11">
        <v>919.45728926511595</v>
      </c>
      <c r="E8" s="11">
        <v>1879.9354885462201</v>
      </c>
      <c r="F8" s="11">
        <v>1595.26252809177</v>
      </c>
      <c r="G8" s="11">
        <v>1969.7608536646601</v>
      </c>
      <c r="H8" s="11">
        <v>2087.6839521219972</v>
      </c>
      <c r="I8" s="150">
        <v>2669.13</v>
      </c>
      <c r="J8" s="151">
        <v>3512.94</v>
      </c>
      <c r="K8" s="240"/>
      <c r="L8" s="252">
        <f t="shared" si="0"/>
        <v>1803.9859088611006</v>
      </c>
      <c r="M8" s="252">
        <f t="shared" si="1"/>
        <v>2017.605170253463</v>
      </c>
    </row>
    <row r="9" spans="1:13" x14ac:dyDescent="0.2">
      <c r="A9" s="559"/>
      <c r="B9" s="147" t="s">
        <v>224</v>
      </c>
      <c r="C9" s="144">
        <v>551.66514813372805</v>
      </c>
      <c r="D9" s="15">
        <v>267.82901435838301</v>
      </c>
      <c r="E9" s="15">
        <v>395.413198605361</v>
      </c>
      <c r="F9" s="15">
        <v>425.04895778615298</v>
      </c>
      <c r="G9" s="15">
        <v>407.193533060302</v>
      </c>
      <c r="H9" s="15">
        <v>245.97789540037206</v>
      </c>
      <c r="I9" s="15">
        <v>150.6</v>
      </c>
      <c r="J9" s="139">
        <v>193.9</v>
      </c>
      <c r="K9" s="240"/>
      <c r="L9" s="253">
        <f t="shared" si="0"/>
        <v>349.10396390632837</v>
      </c>
      <c r="M9" s="253">
        <f t="shared" si="1"/>
        <v>329.70346841803735</v>
      </c>
    </row>
    <row r="10" spans="1:13" x14ac:dyDescent="0.2">
      <c r="A10" s="559"/>
      <c r="B10" s="147" t="s">
        <v>225</v>
      </c>
      <c r="C10" s="144">
        <v>179.91288235899</v>
      </c>
      <c r="D10" s="15">
        <v>215.45535832708899</v>
      </c>
      <c r="E10" s="15">
        <v>527.15963677014599</v>
      </c>
      <c r="F10" s="15">
        <v>362.42802663758903</v>
      </c>
      <c r="G10" s="15">
        <v>511.56101682322401</v>
      </c>
      <c r="H10" s="15">
        <v>401.72133154807238</v>
      </c>
      <c r="I10" s="15">
        <v>341.06</v>
      </c>
      <c r="J10" s="139">
        <v>374.57</v>
      </c>
      <c r="K10" s="240"/>
      <c r="L10" s="253">
        <f t="shared" si="0"/>
        <v>362.75689320930144</v>
      </c>
      <c r="M10" s="253">
        <f t="shared" si="1"/>
        <v>364.23353155813879</v>
      </c>
    </row>
    <row r="11" spans="1:13" ht="13.5" thickBot="1" x14ac:dyDescent="0.25">
      <c r="A11" s="560"/>
      <c r="B11" s="148" t="s">
        <v>226</v>
      </c>
      <c r="C11" s="145">
        <v>18.703901920089098</v>
      </c>
      <c r="D11" s="140">
        <v>0.57483635097487995</v>
      </c>
      <c r="E11" s="140">
        <v>500.49867427003699</v>
      </c>
      <c r="F11" s="140">
        <v>19862.594530384999</v>
      </c>
      <c r="G11" s="140">
        <v>3810.7280987428499</v>
      </c>
      <c r="H11" s="140">
        <v>631.72861425586473</v>
      </c>
      <c r="I11" s="140">
        <v>1465.72</v>
      </c>
      <c r="J11" s="141">
        <v>2985.58</v>
      </c>
      <c r="K11" s="240"/>
      <c r="L11" s="254">
        <f t="shared" si="0"/>
        <v>3755.7926651321168</v>
      </c>
      <c r="M11" s="254">
        <f t="shared" si="1"/>
        <v>3659.5160819906023</v>
      </c>
    </row>
    <row r="12" spans="1:13" x14ac:dyDescent="0.2">
      <c r="A12" s="559" t="s">
        <v>281</v>
      </c>
      <c r="B12" s="146" t="s">
        <v>223</v>
      </c>
      <c r="C12" s="143">
        <v>125.029102809276</v>
      </c>
      <c r="D12" s="11">
        <v>51.072318026741499</v>
      </c>
      <c r="E12" s="11">
        <v>62.447159361521599</v>
      </c>
      <c r="F12" s="11">
        <v>54.953083104606499</v>
      </c>
      <c r="G12" s="11">
        <v>46.843739869383903</v>
      </c>
      <c r="H12" s="11">
        <v>119.67729738188983</v>
      </c>
      <c r="I12" s="11">
        <v>66.36</v>
      </c>
      <c r="J12" s="11">
        <v>135.38999999999999</v>
      </c>
      <c r="K12" s="240"/>
      <c r="L12" s="252">
        <f t="shared" si="0"/>
        <v>75.197528650488479</v>
      </c>
      <c r="M12" s="252">
        <f t="shared" si="1"/>
        <v>82.721587569177416</v>
      </c>
    </row>
    <row r="13" spans="1:13" x14ac:dyDescent="0.2">
      <c r="A13" s="559"/>
      <c r="B13" s="147" t="s">
        <v>224</v>
      </c>
      <c r="C13" s="144">
        <v>72.683897781486195</v>
      </c>
      <c r="D13" s="15">
        <v>72.067556887005594</v>
      </c>
      <c r="E13" s="15">
        <v>51.542393132999997</v>
      </c>
      <c r="F13" s="15">
        <v>15.585797658132501</v>
      </c>
      <c r="G13" s="15">
        <v>10.534926247082501</v>
      </c>
      <c r="H13" s="15">
        <v>36.193866758241342</v>
      </c>
      <c r="I13" s="15">
        <v>16.350000000000001</v>
      </c>
      <c r="J13" s="15">
        <v>36.97</v>
      </c>
      <c r="K13" s="240"/>
      <c r="L13" s="253">
        <f t="shared" si="0"/>
        <v>39.279776923564022</v>
      </c>
      <c r="M13" s="253">
        <f t="shared" si="1"/>
        <v>38.99105480811852</v>
      </c>
    </row>
    <row r="14" spans="1:13" x14ac:dyDescent="0.2">
      <c r="A14" s="559"/>
      <c r="B14" s="147" t="s">
        <v>225</v>
      </c>
      <c r="C14" s="144">
        <v>188.872134844897</v>
      </c>
      <c r="D14" s="15">
        <v>160.15781529709801</v>
      </c>
      <c r="E14" s="15">
        <v>274.36669007785099</v>
      </c>
      <c r="F14" s="15">
        <v>313.21943411401202</v>
      </c>
      <c r="G14" s="15">
        <v>275.68198781117201</v>
      </c>
      <c r="H14" s="15">
        <v>538.70592706906643</v>
      </c>
      <c r="I14" s="15">
        <v>339.24</v>
      </c>
      <c r="J14" s="15">
        <v>435.52</v>
      </c>
      <c r="K14" s="240"/>
      <c r="L14" s="253">
        <f t="shared" si="0"/>
        <v>298.60628417344236</v>
      </c>
      <c r="M14" s="253">
        <f t="shared" si="1"/>
        <v>315.72049865176206</v>
      </c>
    </row>
    <row r="15" spans="1:13" ht="13.5" thickBot="1" x14ac:dyDescent="0.25">
      <c r="A15" s="560"/>
      <c r="B15" s="148" t="s">
        <v>226</v>
      </c>
      <c r="C15" s="145">
        <v>351.28390652313601</v>
      </c>
      <c r="D15" s="140">
        <v>440.27252019466601</v>
      </c>
      <c r="E15" s="140">
        <v>815.19490678823604</v>
      </c>
      <c r="F15" s="140">
        <v>1782.53507344737</v>
      </c>
      <c r="G15" s="140">
        <v>7817.0764230530003</v>
      </c>
      <c r="H15" s="140">
        <v>283.99392863978238</v>
      </c>
      <c r="I15" s="295">
        <v>408.85</v>
      </c>
      <c r="J15" s="295">
        <v>1940.5</v>
      </c>
      <c r="K15" s="240"/>
      <c r="L15" s="254">
        <f t="shared" si="0"/>
        <v>1699.8866798065987</v>
      </c>
      <c r="M15" s="254">
        <f t="shared" si="1"/>
        <v>1729.9633448307738</v>
      </c>
    </row>
    <row r="16" spans="1:13" x14ac:dyDescent="0.2">
      <c r="A16" s="559" t="s">
        <v>282</v>
      </c>
      <c r="B16" s="146" t="s">
        <v>223</v>
      </c>
      <c r="C16" s="143">
        <v>455.91616776361701</v>
      </c>
      <c r="D16" s="11">
        <v>307.66669395155901</v>
      </c>
      <c r="E16" s="11">
        <v>294.78135018407397</v>
      </c>
      <c r="F16" s="11">
        <v>430.89566724465698</v>
      </c>
      <c r="G16" s="11">
        <v>418.73447449326801</v>
      </c>
      <c r="H16" s="11">
        <v>650.48583114738585</v>
      </c>
      <c r="I16" s="150">
        <v>297.22000000000003</v>
      </c>
      <c r="J16" s="151">
        <v>684.14</v>
      </c>
      <c r="K16" s="240"/>
      <c r="L16" s="252">
        <f t="shared" si="0"/>
        <v>407.95716925493736</v>
      </c>
      <c r="M16" s="252">
        <f t="shared" si="1"/>
        <v>442.48002309807015</v>
      </c>
    </row>
    <row r="17" spans="1:13" x14ac:dyDescent="0.2">
      <c r="A17" s="559"/>
      <c r="B17" s="147" t="s">
        <v>224</v>
      </c>
      <c r="C17" s="144">
        <v>1017.3730358238899</v>
      </c>
      <c r="D17" s="15">
        <v>732.19990498410903</v>
      </c>
      <c r="E17" s="15">
        <v>1036.48289412693</v>
      </c>
      <c r="F17" s="15">
        <v>1320.4467375822401</v>
      </c>
      <c r="G17" s="15">
        <v>807.16426973567002</v>
      </c>
      <c r="H17" s="15">
        <v>763.20300020544846</v>
      </c>
      <c r="I17" s="15">
        <v>1031.22</v>
      </c>
      <c r="J17" s="139">
        <v>1362.16</v>
      </c>
      <c r="K17" s="240"/>
      <c r="L17" s="253">
        <f t="shared" si="0"/>
        <v>958.29854892261244</v>
      </c>
      <c r="M17" s="253">
        <f t="shared" si="1"/>
        <v>1008.7812303072859</v>
      </c>
    </row>
    <row r="18" spans="1:13" x14ac:dyDescent="0.2">
      <c r="A18" s="559"/>
      <c r="B18" s="147" t="s">
        <v>225</v>
      </c>
      <c r="C18" s="144">
        <v>546.37884069969004</v>
      </c>
      <c r="D18" s="15">
        <v>561.67204646922505</v>
      </c>
      <c r="E18" s="15">
        <v>686.33365207807299</v>
      </c>
      <c r="F18" s="15">
        <v>605.56083349652397</v>
      </c>
      <c r="G18" s="15">
        <v>545.03165022180804</v>
      </c>
      <c r="H18" s="15">
        <v>603.75848347024601</v>
      </c>
      <c r="I18" s="15">
        <v>441.66</v>
      </c>
      <c r="J18" s="139">
        <v>864.35</v>
      </c>
      <c r="K18" s="240"/>
      <c r="L18" s="253">
        <f t="shared" si="0"/>
        <v>570.05650091936661</v>
      </c>
      <c r="M18" s="253">
        <f t="shared" si="1"/>
        <v>606.84318830444579</v>
      </c>
    </row>
    <row r="19" spans="1:13" ht="13.5" thickBot="1" x14ac:dyDescent="0.25">
      <c r="A19" s="560"/>
      <c r="B19" s="148" t="s">
        <v>226</v>
      </c>
      <c r="C19" s="145">
        <v>1461.3129037281899</v>
      </c>
      <c r="D19" s="140">
        <v>91.093025871680098</v>
      </c>
      <c r="E19" s="140">
        <v>374.54376157945501</v>
      </c>
      <c r="F19" s="140">
        <v>1590.00150754783</v>
      </c>
      <c r="G19" s="140">
        <v>13131.3730267516</v>
      </c>
      <c r="H19" s="140">
        <v>513.27175240724068</v>
      </c>
      <c r="I19" s="140">
        <v>3.28</v>
      </c>
      <c r="J19" s="141">
        <v>6338.9</v>
      </c>
      <c r="K19" s="240"/>
      <c r="L19" s="254">
        <f t="shared" si="0"/>
        <v>2452.1251396979992</v>
      </c>
      <c r="M19" s="254">
        <f t="shared" si="1"/>
        <v>2937.9719972357489</v>
      </c>
    </row>
    <row r="20" spans="1:13" x14ac:dyDescent="0.2">
      <c r="A20" s="559" t="s">
        <v>283</v>
      </c>
      <c r="B20" s="146" t="s">
        <v>223</v>
      </c>
      <c r="C20" s="143">
        <v>40.858773734179799</v>
      </c>
      <c r="D20" s="11">
        <v>13.0328007133649</v>
      </c>
      <c r="E20" s="11">
        <v>104.686886921542</v>
      </c>
      <c r="F20" s="11">
        <v>103.52064220971999</v>
      </c>
      <c r="G20" s="11">
        <v>109.336541213248</v>
      </c>
      <c r="H20" s="11">
        <v>86.618466352694938</v>
      </c>
      <c r="I20" s="11">
        <v>217.39</v>
      </c>
      <c r="J20" s="11">
        <v>190.01</v>
      </c>
      <c r="K20" s="240"/>
      <c r="L20" s="252">
        <f t="shared" si="0"/>
        <v>96.492015877821373</v>
      </c>
      <c r="M20" s="252">
        <f t="shared" si="1"/>
        <v>108.1817638930937</v>
      </c>
    </row>
    <row r="21" spans="1:13" x14ac:dyDescent="0.2">
      <c r="A21" s="559"/>
      <c r="B21" s="147" t="s">
        <v>224</v>
      </c>
      <c r="C21" s="144">
        <v>1816.25541741078</v>
      </c>
      <c r="D21" s="15">
        <v>2060.4833167366801</v>
      </c>
      <c r="E21" s="15">
        <v>2403.10372006226</v>
      </c>
      <c r="F21" s="15">
        <v>2531.76555820054</v>
      </c>
      <c r="G21" s="15">
        <v>3109.2698771001601</v>
      </c>
      <c r="H21" s="15">
        <v>2815.6917332716584</v>
      </c>
      <c r="I21" s="15">
        <v>4146.16</v>
      </c>
      <c r="J21" s="15">
        <v>5335.69</v>
      </c>
      <c r="K21" s="240"/>
      <c r="L21" s="253">
        <f t="shared" si="0"/>
        <v>2697.5328032545826</v>
      </c>
      <c r="M21" s="253">
        <f t="shared" si="1"/>
        <v>3027.3024528477595</v>
      </c>
    </row>
    <row r="22" spans="1:13" x14ac:dyDescent="0.2">
      <c r="A22" s="559"/>
      <c r="B22" s="147" t="s">
        <v>225</v>
      </c>
      <c r="C22" s="144">
        <v>12.8612362290125</v>
      </c>
      <c r="D22" s="15">
        <v>6.83521104245792</v>
      </c>
      <c r="E22" s="15">
        <v>128.661779163256</v>
      </c>
      <c r="F22" s="15">
        <v>30.726971864428499</v>
      </c>
      <c r="G22" s="15">
        <v>48.327224157171898</v>
      </c>
      <c r="H22" s="15">
        <v>71.289423106381008</v>
      </c>
      <c r="I22" s="15">
        <v>40.61</v>
      </c>
      <c r="J22" s="15">
        <v>53.63</v>
      </c>
      <c r="K22" s="240"/>
      <c r="L22" s="253">
        <f t="shared" si="0"/>
        <v>48.473120794672546</v>
      </c>
      <c r="M22" s="253">
        <f t="shared" si="1"/>
        <v>49.11773069533848</v>
      </c>
    </row>
    <row r="23" spans="1:13" ht="13.5" thickBot="1" x14ac:dyDescent="0.25">
      <c r="A23" s="560"/>
      <c r="B23" s="148" t="s">
        <v>226</v>
      </c>
      <c r="C23" s="145">
        <v>680.43556034488699</v>
      </c>
      <c r="D23" s="140">
        <v>0</v>
      </c>
      <c r="E23" s="140">
        <v>0</v>
      </c>
      <c r="F23" s="140">
        <v>81.357162830051294</v>
      </c>
      <c r="G23" s="140">
        <v>99.496326610912107</v>
      </c>
      <c r="H23" s="140">
        <v>1580.8248628515576</v>
      </c>
      <c r="I23" s="295">
        <v>106.91</v>
      </c>
      <c r="J23" s="295">
        <v>0</v>
      </c>
      <c r="K23" s="240"/>
      <c r="L23" s="254">
        <f t="shared" si="0"/>
        <v>364.14627323391539</v>
      </c>
      <c r="M23" s="254">
        <f t="shared" si="1"/>
        <v>318.62798907967596</v>
      </c>
    </row>
    <row r="24" spans="1:13" x14ac:dyDescent="0.2">
      <c r="A24" s="559" t="s">
        <v>284</v>
      </c>
      <c r="B24" s="146" t="s">
        <v>223</v>
      </c>
      <c r="C24" s="143">
        <v>1148.2269584390899</v>
      </c>
      <c r="D24" s="11">
        <v>537.13722841515698</v>
      </c>
      <c r="E24" s="11">
        <v>405.71194750836798</v>
      </c>
      <c r="F24" s="11">
        <v>875.36732131894303</v>
      </c>
      <c r="G24" s="11">
        <v>983.99156103970699</v>
      </c>
      <c r="H24" s="11">
        <v>856.81153460665939</v>
      </c>
      <c r="I24" s="150">
        <v>927.79</v>
      </c>
      <c r="J24" s="151">
        <v>1549.3</v>
      </c>
      <c r="K24" s="240"/>
      <c r="L24" s="252">
        <f t="shared" si="0"/>
        <v>819.29093590398918</v>
      </c>
      <c r="M24" s="252">
        <f t="shared" si="1"/>
        <v>910.54206891599051</v>
      </c>
    </row>
    <row r="25" spans="1:13" x14ac:dyDescent="0.2">
      <c r="A25" s="559"/>
      <c r="B25" s="147" t="s">
        <v>224</v>
      </c>
      <c r="C25" s="144">
        <v>3834.0464326509</v>
      </c>
      <c r="D25" s="15">
        <v>2030.95091345535</v>
      </c>
      <c r="E25" s="15">
        <v>3369.4162816053999</v>
      </c>
      <c r="F25" s="15">
        <v>4413.72434471624</v>
      </c>
      <c r="G25" s="15">
        <v>3865.10565589731</v>
      </c>
      <c r="H25" s="15">
        <v>2429.9545958613066</v>
      </c>
      <c r="I25" s="15">
        <v>3661.63</v>
      </c>
      <c r="J25" s="139">
        <v>9382.8700000000008</v>
      </c>
      <c r="K25" s="240"/>
      <c r="L25" s="253">
        <f t="shared" si="0"/>
        <v>3372.1183177409293</v>
      </c>
      <c r="M25" s="253">
        <f t="shared" si="1"/>
        <v>4123.462278023313</v>
      </c>
    </row>
    <row r="26" spans="1:13" x14ac:dyDescent="0.2">
      <c r="A26" s="559"/>
      <c r="B26" s="147" t="s">
        <v>225</v>
      </c>
      <c r="C26" s="144">
        <v>261.34121941552701</v>
      </c>
      <c r="D26" s="15">
        <v>307.438365455118</v>
      </c>
      <c r="E26" s="15">
        <v>336.44401295434</v>
      </c>
      <c r="F26" s="15">
        <v>305.76972321606598</v>
      </c>
      <c r="G26" s="15">
        <v>654.38320264427705</v>
      </c>
      <c r="H26" s="15">
        <v>540.61622505049866</v>
      </c>
      <c r="I26" s="15">
        <v>702.67</v>
      </c>
      <c r="J26" s="139">
        <v>835.96</v>
      </c>
      <c r="K26" s="240"/>
      <c r="L26" s="253">
        <f t="shared" si="0"/>
        <v>444.09467839083243</v>
      </c>
      <c r="M26" s="253">
        <f t="shared" si="1"/>
        <v>493.07784359197836</v>
      </c>
    </row>
    <row r="27" spans="1:13" ht="13.5" thickBot="1" x14ac:dyDescent="0.25">
      <c r="A27" s="560"/>
      <c r="B27" s="148" t="s">
        <v>226</v>
      </c>
      <c r="C27" s="145">
        <v>2734.18797005024</v>
      </c>
      <c r="D27" s="140">
        <v>77.834667805338199</v>
      </c>
      <c r="E27" s="140">
        <v>15.4560221564247</v>
      </c>
      <c r="F27" s="140">
        <v>1780.55166024553</v>
      </c>
      <c r="G27" s="140">
        <v>11900.3773051727</v>
      </c>
      <c r="H27" s="140">
        <v>917.88455344847216</v>
      </c>
      <c r="I27" s="140">
        <v>242.04</v>
      </c>
      <c r="J27" s="141">
        <v>4943.6099999999997</v>
      </c>
      <c r="K27" s="240"/>
      <c r="L27" s="254">
        <f t="shared" si="0"/>
        <v>2524.0474541255294</v>
      </c>
      <c r="M27" s="254">
        <f t="shared" si="1"/>
        <v>2826.4927723598385</v>
      </c>
    </row>
    <row r="28" spans="1:13" x14ac:dyDescent="0.2">
      <c r="A28" s="559" t="s">
        <v>285</v>
      </c>
      <c r="B28" s="146" t="s">
        <v>223</v>
      </c>
      <c r="C28" s="143">
        <v>2345.6330572881998</v>
      </c>
      <c r="D28" s="11">
        <v>2143.6384328510999</v>
      </c>
      <c r="E28" s="11">
        <v>2528.0338941239402</v>
      </c>
      <c r="F28" s="11">
        <v>2600.7004520117598</v>
      </c>
      <c r="G28" s="11">
        <v>2829.6442080728898</v>
      </c>
      <c r="H28" s="11">
        <v>2269.2868802018074</v>
      </c>
      <c r="I28" s="11">
        <v>3872.89</v>
      </c>
      <c r="J28" s="11">
        <v>3578.95</v>
      </c>
      <c r="K28" s="240"/>
      <c r="L28" s="252">
        <f t="shared" si="0"/>
        <v>2655.6895606499565</v>
      </c>
      <c r="M28" s="252">
        <f t="shared" si="1"/>
        <v>2771.0971155687121</v>
      </c>
    </row>
    <row r="29" spans="1:13" x14ac:dyDescent="0.2">
      <c r="A29" s="559"/>
      <c r="B29" s="147" t="s">
        <v>224</v>
      </c>
      <c r="C29" s="144">
        <v>930.59478694862798</v>
      </c>
      <c r="D29" s="15">
        <v>652.44757576350605</v>
      </c>
      <c r="E29" s="15">
        <v>1151.01864960834</v>
      </c>
      <c r="F29" s="15">
        <v>448.08117197835401</v>
      </c>
      <c r="G29" s="15">
        <v>598.70379938585995</v>
      </c>
      <c r="H29" s="15">
        <v>392.8765729408529</v>
      </c>
      <c r="I29" s="15">
        <v>198.27</v>
      </c>
      <c r="J29" s="15">
        <v>469.92</v>
      </c>
      <c r="K29" s="240"/>
      <c r="L29" s="253">
        <f t="shared" si="0"/>
        <v>624.57036523222018</v>
      </c>
      <c r="M29" s="253">
        <f t="shared" si="1"/>
        <v>605.2390695781927</v>
      </c>
    </row>
    <row r="30" spans="1:13" x14ac:dyDescent="0.2">
      <c r="A30" s="559"/>
      <c r="B30" s="147" t="s">
        <v>225</v>
      </c>
      <c r="C30" s="144">
        <v>487.95403090256502</v>
      </c>
      <c r="D30" s="15">
        <v>295.45783722503802</v>
      </c>
      <c r="E30" s="15">
        <v>336.34773144118401</v>
      </c>
      <c r="F30" s="15">
        <v>258.98982408011898</v>
      </c>
      <c r="G30" s="15">
        <v>546.18631578912903</v>
      </c>
      <c r="H30" s="15">
        <v>833.99070481426099</v>
      </c>
      <c r="I30" s="15">
        <v>218.02</v>
      </c>
      <c r="J30" s="15">
        <v>626.86</v>
      </c>
      <c r="K30" s="240"/>
      <c r="L30" s="253">
        <f t="shared" si="0"/>
        <v>425.27806346461369</v>
      </c>
      <c r="M30" s="253">
        <f t="shared" si="1"/>
        <v>450.47580553153699</v>
      </c>
    </row>
    <row r="31" spans="1:13" ht="13.5" thickBot="1" x14ac:dyDescent="0.25">
      <c r="A31" s="559"/>
      <c r="B31" s="293" t="s">
        <v>226</v>
      </c>
      <c r="C31" s="294">
        <v>1863.7544552601701</v>
      </c>
      <c r="D31" s="295">
        <v>364.18905858619598</v>
      </c>
      <c r="E31" s="295">
        <v>1196.67154385346</v>
      </c>
      <c r="F31" s="295">
        <v>260.15786814963798</v>
      </c>
      <c r="G31" s="295">
        <v>1884.3716987283599</v>
      </c>
      <c r="H31" s="295">
        <v>260.71394697626693</v>
      </c>
      <c r="I31" s="295">
        <v>5525.39</v>
      </c>
      <c r="J31" s="295">
        <v>302.51</v>
      </c>
      <c r="K31" s="240"/>
      <c r="L31" s="296">
        <f t="shared" si="0"/>
        <v>1622.1783673648702</v>
      </c>
      <c r="M31" s="296">
        <f t="shared" si="1"/>
        <v>1457.2198214442615</v>
      </c>
    </row>
    <row r="32" spans="1:13" x14ac:dyDescent="0.2">
      <c r="A32" s="561" t="s">
        <v>286</v>
      </c>
      <c r="B32" s="155" t="s">
        <v>223</v>
      </c>
      <c r="C32" s="154">
        <v>1041.16815166843</v>
      </c>
      <c r="D32" s="150">
        <v>524.87687076418104</v>
      </c>
      <c r="E32" s="150">
        <v>727.84918047604197</v>
      </c>
      <c r="F32" s="150">
        <v>747.06836088177602</v>
      </c>
      <c r="G32" s="150">
        <v>606.51341872661203</v>
      </c>
      <c r="H32" s="150">
        <v>862.75736644523101</v>
      </c>
      <c r="I32" s="150">
        <v>617.36</v>
      </c>
      <c r="J32" s="151">
        <v>993.42</v>
      </c>
      <c r="K32" s="239"/>
      <c r="L32" s="297">
        <f t="shared" si="0"/>
        <v>732.5133355660389</v>
      </c>
      <c r="M32" s="297">
        <f t="shared" si="1"/>
        <v>765.12666862028402</v>
      </c>
    </row>
    <row r="33" spans="1:13" x14ac:dyDescent="0.2">
      <c r="A33" s="559"/>
      <c r="B33" s="147" t="s">
        <v>224</v>
      </c>
      <c r="C33" s="144">
        <v>1164.3685667930799</v>
      </c>
      <c r="D33" s="15">
        <v>699.83522811879698</v>
      </c>
      <c r="E33" s="15">
        <v>1024.8796365472299</v>
      </c>
      <c r="F33" s="15">
        <v>750.22224419454301</v>
      </c>
      <c r="G33" s="15">
        <v>876.63734649236005</v>
      </c>
      <c r="H33" s="15">
        <v>489.7840100511321</v>
      </c>
      <c r="I33" s="15">
        <v>1951.5</v>
      </c>
      <c r="J33" s="139">
        <v>2881.32</v>
      </c>
      <c r="K33" s="240"/>
      <c r="L33" s="253">
        <f t="shared" si="0"/>
        <v>993.88957602816311</v>
      </c>
      <c r="M33" s="253">
        <f t="shared" si="1"/>
        <v>1229.8183790246428</v>
      </c>
    </row>
    <row r="34" spans="1:13" x14ac:dyDescent="0.2">
      <c r="A34" s="559"/>
      <c r="B34" s="147" t="s">
        <v>225</v>
      </c>
      <c r="C34" s="144">
        <v>176.011485104207</v>
      </c>
      <c r="D34" s="15">
        <v>85.5558136250621</v>
      </c>
      <c r="E34" s="15">
        <v>123.451859710804</v>
      </c>
      <c r="F34" s="15">
        <v>250.76397600806999</v>
      </c>
      <c r="G34" s="15">
        <v>238.56513523656</v>
      </c>
      <c r="H34" s="15">
        <v>171.67447560514287</v>
      </c>
      <c r="I34" s="15">
        <v>98.26</v>
      </c>
      <c r="J34" s="139">
        <v>182.86</v>
      </c>
      <c r="K34" s="240"/>
      <c r="L34" s="253">
        <f t="shared" si="0"/>
        <v>163.46896361283513</v>
      </c>
      <c r="M34" s="253">
        <f t="shared" si="1"/>
        <v>165.89284316123076</v>
      </c>
    </row>
    <row r="35" spans="1:13" ht="13.5" thickBot="1" x14ac:dyDescent="0.25">
      <c r="A35" s="560"/>
      <c r="B35" s="148" t="s">
        <v>226</v>
      </c>
      <c r="C35" s="145">
        <v>7554.4190091686296</v>
      </c>
      <c r="D35" s="140">
        <v>11.9245088599636</v>
      </c>
      <c r="E35" s="140">
        <v>155.11106845341899</v>
      </c>
      <c r="F35" s="140">
        <v>28663.032703097699</v>
      </c>
      <c r="G35" s="140">
        <v>6802.2998484458203</v>
      </c>
      <c r="H35" s="140">
        <v>204.77210018394493</v>
      </c>
      <c r="I35" s="140">
        <v>212.43</v>
      </c>
      <c r="J35" s="141">
        <v>455.8</v>
      </c>
      <c r="K35" s="241"/>
      <c r="L35" s="254">
        <f t="shared" si="0"/>
        <v>6229.1413197442107</v>
      </c>
      <c r="M35" s="254">
        <f t="shared" si="1"/>
        <v>5507.473654776185</v>
      </c>
    </row>
    <row r="36" spans="1:13" x14ac:dyDescent="0.2">
      <c r="A36" s="561" t="s">
        <v>287</v>
      </c>
      <c r="B36" s="155" t="s">
        <v>223</v>
      </c>
      <c r="C36" s="154">
        <v>193.07725457554201</v>
      </c>
      <c r="D36" s="150">
        <v>55.166403095247802</v>
      </c>
      <c r="E36" s="150">
        <v>136.13127424915899</v>
      </c>
      <c r="F36" s="150">
        <v>129.34229907753999</v>
      </c>
      <c r="G36" s="150">
        <v>228.649690237778</v>
      </c>
      <c r="H36" s="150">
        <v>351.65778112198751</v>
      </c>
      <c r="I36" s="11">
        <v>227.9</v>
      </c>
      <c r="J36" s="11">
        <v>291.13</v>
      </c>
      <c r="K36" s="239"/>
      <c r="L36" s="297">
        <f t="shared" si="0"/>
        <v>188.84638605103638</v>
      </c>
      <c r="M36" s="297">
        <f t="shared" si="1"/>
        <v>201.6318377946568</v>
      </c>
    </row>
    <row r="37" spans="1:13" x14ac:dyDescent="0.2">
      <c r="A37" s="559"/>
      <c r="B37" s="147" t="s">
        <v>224</v>
      </c>
      <c r="C37" s="144">
        <v>2387.37282749408</v>
      </c>
      <c r="D37" s="15">
        <v>2356.0846915869602</v>
      </c>
      <c r="E37" s="15">
        <v>3152.7327806615099</v>
      </c>
      <c r="F37" s="15">
        <v>3780.4309270266799</v>
      </c>
      <c r="G37" s="15">
        <v>3108.9660469577698</v>
      </c>
      <c r="H37" s="15">
        <v>3444.597628918556</v>
      </c>
      <c r="I37" s="15">
        <v>2212.9299999999998</v>
      </c>
      <c r="J37" s="15">
        <v>2513.6999999999998</v>
      </c>
      <c r="K37" s="240"/>
      <c r="L37" s="253">
        <f t="shared" si="0"/>
        <v>2920.4449860922223</v>
      </c>
      <c r="M37" s="253">
        <f t="shared" si="1"/>
        <v>2869.6018628306947</v>
      </c>
    </row>
    <row r="38" spans="1:13" x14ac:dyDescent="0.2">
      <c r="A38" s="559"/>
      <c r="B38" s="147" t="s">
        <v>225</v>
      </c>
      <c r="C38" s="144">
        <v>53.504664817315899</v>
      </c>
      <c r="D38" s="15">
        <v>24.262699335780201</v>
      </c>
      <c r="E38" s="15">
        <v>109.62300378620699</v>
      </c>
      <c r="F38" s="15">
        <v>78.784069471379595</v>
      </c>
      <c r="G38" s="15">
        <v>107.335621165391</v>
      </c>
      <c r="H38" s="15">
        <v>196.37628971019288</v>
      </c>
      <c r="I38" s="15">
        <v>38.56</v>
      </c>
      <c r="J38" s="15">
        <v>46.35</v>
      </c>
      <c r="K38" s="240"/>
      <c r="L38" s="253">
        <f t="shared" si="0"/>
        <v>86.920906898038083</v>
      </c>
      <c r="M38" s="253">
        <f t="shared" si="1"/>
        <v>81.849543535783326</v>
      </c>
    </row>
    <row r="39" spans="1:13" ht="13.5" thickBot="1" x14ac:dyDescent="0.25">
      <c r="A39" s="560"/>
      <c r="B39" s="148" t="s">
        <v>226</v>
      </c>
      <c r="C39" s="145">
        <v>0</v>
      </c>
      <c r="D39" s="140">
        <v>0</v>
      </c>
      <c r="E39" s="140">
        <v>5.6137555565642403</v>
      </c>
      <c r="F39" s="140">
        <v>929.13490983629799</v>
      </c>
      <c r="G39" s="140">
        <v>6.4278960261775397</v>
      </c>
      <c r="H39" s="140">
        <v>384.93992325071696</v>
      </c>
      <c r="I39" s="295">
        <v>56.19</v>
      </c>
      <c r="J39" s="295">
        <v>45.55</v>
      </c>
      <c r="K39" s="241"/>
      <c r="L39" s="254">
        <f t="shared" si="0"/>
        <v>197.4723549528224</v>
      </c>
      <c r="M39" s="254">
        <f t="shared" si="1"/>
        <v>178.4820605837196</v>
      </c>
    </row>
    <row r="40" spans="1:13" x14ac:dyDescent="0.2">
      <c r="A40" s="559" t="s">
        <v>288</v>
      </c>
      <c r="B40" s="146" t="s">
        <v>223</v>
      </c>
      <c r="C40" s="143">
        <v>287.57630270053397</v>
      </c>
      <c r="D40" s="11">
        <v>153.676726117686</v>
      </c>
      <c r="E40" s="11">
        <v>276.73677875008798</v>
      </c>
      <c r="F40" s="11">
        <v>227.381134055562</v>
      </c>
      <c r="G40" s="11">
        <v>276.950405335943</v>
      </c>
      <c r="H40" s="11">
        <v>208.53903681041066</v>
      </c>
      <c r="I40" s="150">
        <v>330.55</v>
      </c>
      <c r="J40" s="151">
        <v>537.26</v>
      </c>
      <c r="K40" s="240"/>
      <c r="L40" s="252">
        <f t="shared" si="0"/>
        <v>251.63005482431763</v>
      </c>
      <c r="M40" s="252">
        <f t="shared" si="1"/>
        <v>287.33379797127793</v>
      </c>
    </row>
    <row r="41" spans="1:13" x14ac:dyDescent="0.2">
      <c r="A41" s="559"/>
      <c r="B41" s="147" t="s">
        <v>224</v>
      </c>
      <c r="C41" s="144">
        <v>4354.7091154518403</v>
      </c>
      <c r="D41" s="15">
        <v>4410.6840180342597</v>
      </c>
      <c r="E41" s="15">
        <v>4687.4001880329997</v>
      </c>
      <c r="F41" s="15">
        <v>5173.1578522596201</v>
      </c>
      <c r="G41" s="15">
        <v>4261.09625297611</v>
      </c>
      <c r="H41" s="15">
        <v>4370.6824761219259</v>
      </c>
      <c r="I41" s="15">
        <v>4239.0200000000004</v>
      </c>
      <c r="J41" s="139">
        <v>6668.81</v>
      </c>
      <c r="K41" s="240"/>
      <c r="L41" s="253">
        <f t="shared" si="0"/>
        <v>4499.5357004109655</v>
      </c>
      <c r="M41" s="253">
        <f t="shared" si="1"/>
        <v>4770.6949878595942</v>
      </c>
    </row>
    <row r="42" spans="1:13" x14ac:dyDescent="0.2">
      <c r="A42" s="559"/>
      <c r="B42" s="147" t="s">
        <v>225</v>
      </c>
      <c r="C42" s="144">
        <v>246.940276775347</v>
      </c>
      <c r="D42" s="15">
        <v>191.918533624925</v>
      </c>
      <c r="E42" s="15">
        <v>347.920454523839</v>
      </c>
      <c r="F42" s="15">
        <v>234.311506053686</v>
      </c>
      <c r="G42" s="15">
        <v>259.75867485383299</v>
      </c>
      <c r="H42" s="15">
        <v>340.64277148855183</v>
      </c>
      <c r="I42" s="15">
        <v>395.37</v>
      </c>
      <c r="J42" s="139">
        <v>657.95</v>
      </c>
      <c r="K42" s="240"/>
      <c r="L42" s="253">
        <f t="shared" si="0"/>
        <v>288.12317390288308</v>
      </c>
      <c r="M42" s="253">
        <f t="shared" si="1"/>
        <v>334.35152716502273</v>
      </c>
    </row>
    <row r="43" spans="1:13" ht="13.5" thickBot="1" x14ac:dyDescent="0.25">
      <c r="A43" s="560"/>
      <c r="B43" s="148" t="s">
        <v>226</v>
      </c>
      <c r="C43" s="145">
        <v>1187.2033403789301</v>
      </c>
      <c r="D43" s="140">
        <v>3818.05183293659</v>
      </c>
      <c r="E43" s="140">
        <v>595.18146863173001</v>
      </c>
      <c r="F43" s="140">
        <v>4027.4132191255999</v>
      </c>
      <c r="G43" s="140">
        <v>6428.6586953187698</v>
      </c>
      <c r="H43" s="140">
        <v>1255.6588344125983</v>
      </c>
      <c r="I43" s="140">
        <v>1585.61</v>
      </c>
      <c r="J43" s="141">
        <v>2774.52</v>
      </c>
      <c r="K43" s="240"/>
      <c r="L43" s="254">
        <f t="shared" si="0"/>
        <v>2699.6824844006028</v>
      </c>
      <c r="M43" s="254">
        <f t="shared" si="1"/>
        <v>2709.0371738505273</v>
      </c>
    </row>
    <row r="44" spans="1:13" x14ac:dyDescent="0.2">
      <c r="A44" s="559" t="s">
        <v>289</v>
      </c>
      <c r="B44" s="146" t="s">
        <v>223</v>
      </c>
      <c r="C44" s="143">
        <v>1262.48322003319</v>
      </c>
      <c r="D44" s="11">
        <v>664.273225116547</v>
      </c>
      <c r="E44" s="11">
        <v>2047.12531404474</v>
      </c>
      <c r="F44" s="11">
        <v>2253.1027081407001</v>
      </c>
      <c r="G44" s="11">
        <v>1615.48610282093</v>
      </c>
      <c r="H44" s="11">
        <v>2018.7605366238706</v>
      </c>
      <c r="I44" s="11">
        <v>3720.95</v>
      </c>
      <c r="J44" s="11">
        <v>8443.94</v>
      </c>
      <c r="K44" s="240"/>
      <c r="L44" s="252">
        <f t="shared" si="0"/>
        <v>1940.3115866828541</v>
      </c>
      <c r="M44" s="252">
        <f t="shared" si="1"/>
        <v>2753.2651383474977</v>
      </c>
    </row>
    <row r="45" spans="1:13" x14ac:dyDescent="0.2">
      <c r="A45" s="559"/>
      <c r="B45" s="147" t="s">
        <v>224</v>
      </c>
      <c r="C45" s="144">
        <v>3.0712284208663401</v>
      </c>
      <c r="D45" s="15">
        <v>0</v>
      </c>
      <c r="E45" s="15">
        <v>0.71612427113707799</v>
      </c>
      <c r="F45" s="15">
        <v>4.7994192624508099</v>
      </c>
      <c r="G45" s="15">
        <v>25.8774095737196</v>
      </c>
      <c r="H45" s="15">
        <v>20.929996355686644</v>
      </c>
      <c r="I45" s="15">
        <v>0</v>
      </c>
      <c r="J45" s="15">
        <v>0.43</v>
      </c>
      <c r="K45" s="240"/>
      <c r="L45" s="253">
        <f t="shared" si="0"/>
        <v>7.9134539834086377</v>
      </c>
      <c r="M45" s="253">
        <f t="shared" si="1"/>
        <v>6.9780222354825581</v>
      </c>
    </row>
    <row r="46" spans="1:13" x14ac:dyDescent="0.2">
      <c r="A46" s="559"/>
      <c r="B46" s="147" t="s">
        <v>225</v>
      </c>
      <c r="C46" s="144">
        <v>486.894271293418</v>
      </c>
      <c r="D46" s="15">
        <v>277.44371147043103</v>
      </c>
      <c r="E46" s="15">
        <v>1204.43179173049</v>
      </c>
      <c r="F46" s="15">
        <v>1327.72348085357</v>
      </c>
      <c r="G46" s="15">
        <v>1396.56111479228</v>
      </c>
      <c r="H46" s="15">
        <v>1042.2204784524488</v>
      </c>
      <c r="I46" s="15">
        <v>1053.46</v>
      </c>
      <c r="J46" s="15">
        <v>1614.41</v>
      </c>
      <c r="K46" s="240"/>
      <c r="L46" s="253">
        <f t="shared" si="0"/>
        <v>969.81926408466268</v>
      </c>
      <c r="M46" s="253">
        <f t="shared" si="1"/>
        <v>1050.3931060740799</v>
      </c>
    </row>
    <row r="47" spans="1:13" ht="13.5" thickBot="1" x14ac:dyDescent="0.25">
      <c r="A47" s="560"/>
      <c r="B47" s="148" t="s">
        <v>226</v>
      </c>
      <c r="C47" s="145">
        <v>10.294893360917699</v>
      </c>
      <c r="D47" s="140">
        <v>10.755154810498199</v>
      </c>
      <c r="E47" s="140">
        <v>2653.48934692687</v>
      </c>
      <c r="F47" s="140">
        <v>12276.267693096101</v>
      </c>
      <c r="G47" s="140">
        <v>6825.2462430458099</v>
      </c>
      <c r="H47" s="140">
        <v>639.32265628391576</v>
      </c>
      <c r="I47" s="140">
        <v>343.65</v>
      </c>
      <c r="J47" s="141">
        <v>909.94</v>
      </c>
      <c r="K47" s="240"/>
      <c r="L47" s="254">
        <f t="shared" si="0"/>
        <v>3251.2894267891593</v>
      </c>
      <c r="M47" s="254">
        <f t="shared" si="1"/>
        <v>2958.620748440514</v>
      </c>
    </row>
    <row r="48" spans="1:13" ht="13.5" thickBot="1" x14ac:dyDescent="0.25">
      <c r="A48" s="173"/>
      <c r="B48" s="104"/>
      <c r="C48" s="172">
        <v>49694.870612961917</v>
      </c>
      <c r="D48" s="170">
        <v>29916.324716274899</v>
      </c>
      <c r="E48" s="170">
        <v>40455.959982153341</v>
      </c>
      <c r="F48" s="170">
        <v>105999.99363168651</v>
      </c>
      <c r="G48" s="170">
        <v>106085.53216992338</v>
      </c>
      <c r="H48" s="170">
        <v>39932.971423646501</v>
      </c>
      <c r="I48" s="170">
        <f>SUM(I4:I47)</f>
        <v>49098.150000000016</v>
      </c>
      <c r="J48" s="170">
        <f>SUM(J4:J47)</f>
        <v>81922.75</v>
      </c>
      <c r="K48" s="241"/>
      <c r="L48" s="255">
        <f>AVERAGE(C48:I48)</f>
        <v>60169.114648092363</v>
      </c>
      <c r="M48" s="255">
        <f t="shared" si="1"/>
        <v>62888.319067080818</v>
      </c>
    </row>
    <row r="49" spans="1:13" x14ac:dyDescent="0.2">
      <c r="A49" s="316"/>
      <c r="B49" s="317"/>
      <c r="C49" s="318"/>
      <c r="D49" s="318"/>
      <c r="E49" s="318"/>
      <c r="F49" s="318"/>
      <c r="G49" s="318"/>
      <c r="H49" s="318"/>
      <c r="I49" s="318"/>
      <c r="J49" s="318"/>
      <c r="L49" s="318"/>
      <c r="M49" s="318"/>
    </row>
    <row r="50" spans="1:13" x14ac:dyDescent="0.2">
      <c r="A50" s="4" t="s">
        <v>290</v>
      </c>
      <c r="B50" s="317"/>
      <c r="C50" s="318"/>
      <c r="D50" s="318"/>
      <c r="E50" s="318"/>
      <c r="F50" s="318"/>
      <c r="G50" s="318"/>
      <c r="H50" s="318"/>
      <c r="I50" s="318"/>
      <c r="J50" s="318"/>
      <c r="L50" s="318"/>
      <c r="M50" s="318"/>
    </row>
    <row r="51" spans="1:13" ht="13.5" thickBot="1" x14ac:dyDescent="0.25"/>
    <row r="52" spans="1:13" ht="13.5" thickBot="1" x14ac:dyDescent="0.25">
      <c r="A52" s="507" t="s">
        <v>0</v>
      </c>
      <c r="B52" s="508"/>
      <c r="C52" s="509"/>
    </row>
  </sheetData>
  <mergeCells count="13">
    <mergeCell ref="A52:C52"/>
    <mergeCell ref="A40:A43"/>
    <mergeCell ref="A44:A47"/>
    <mergeCell ref="A4:A7"/>
    <mergeCell ref="A8:A11"/>
    <mergeCell ref="A12:A15"/>
    <mergeCell ref="A16:A19"/>
    <mergeCell ref="A20:A23"/>
    <mergeCell ref="A1:K1"/>
    <mergeCell ref="A24:A27"/>
    <mergeCell ref="A28:A31"/>
    <mergeCell ref="A32:A35"/>
    <mergeCell ref="A36:A39"/>
  </mergeCells>
  <hyperlinks>
    <hyperlink ref="A52:C52" location="'Table of Contents'!A1" display="Link to Table of Contents" xr:uid="{00000000-0004-0000-0D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1" manualBreakCount="1">
    <brk id="35" max="16383" man="1"/>
  </rowBreaks>
  <ignoredErrors>
    <ignoredError sqref="L4:L4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0"/>
  <sheetViews>
    <sheetView view="pageLayout" zoomScaleNormal="100" workbookViewId="0">
      <selection sqref="A1:K1"/>
    </sheetView>
  </sheetViews>
  <sheetFormatPr defaultColWidth="9.140625" defaultRowHeight="12.75" x14ac:dyDescent="0.2"/>
  <cols>
    <col min="1" max="1" width="23.7109375" style="4" customWidth="1"/>
    <col min="2" max="2" width="20.7109375" style="4" customWidth="1"/>
    <col min="3" max="10" width="9" style="4" customWidth="1"/>
    <col min="11" max="11" width="1.5703125" style="4" customWidth="1"/>
    <col min="12" max="12" width="9.42578125" style="4" customWidth="1"/>
    <col min="13" max="13" width="11" style="4" customWidth="1"/>
    <col min="14" max="16384" width="9.140625" style="4"/>
  </cols>
  <sheetData>
    <row r="1" spans="1:13" ht="18" customHeight="1" x14ac:dyDescent="0.2">
      <c r="A1" s="558" t="s">
        <v>291</v>
      </c>
      <c r="B1" s="558"/>
      <c r="C1" s="558"/>
      <c r="D1" s="558"/>
      <c r="E1" s="558"/>
      <c r="F1" s="558"/>
      <c r="G1" s="558"/>
      <c r="H1" s="558"/>
      <c r="I1" s="558"/>
      <c r="J1" s="558"/>
      <c r="K1" s="558"/>
    </row>
    <row r="2" spans="1:13" ht="13.5" thickBot="1" x14ac:dyDescent="0.25">
      <c r="A2" s="27"/>
      <c r="B2" s="27"/>
    </row>
    <row r="3" spans="1:13" ht="41.25" customHeight="1" thickBot="1" x14ac:dyDescent="0.25">
      <c r="A3" s="138" t="s">
        <v>292</v>
      </c>
      <c r="B3" s="397" t="s">
        <v>278</v>
      </c>
      <c r="C3" s="132" t="s">
        <v>60</v>
      </c>
      <c r="D3" s="133" t="s">
        <v>61</v>
      </c>
      <c r="E3" s="133" t="s">
        <v>62</v>
      </c>
      <c r="F3" s="133" t="s">
        <v>63</v>
      </c>
      <c r="G3" s="133" t="s">
        <v>64</v>
      </c>
      <c r="H3" s="133" t="s">
        <v>65</v>
      </c>
      <c r="I3" s="501" t="s">
        <v>221</v>
      </c>
      <c r="J3" s="501" t="s">
        <v>222</v>
      </c>
      <c r="K3" s="239"/>
      <c r="L3" s="386" t="s">
        <v>69</v>
      </c>
      <c r="M3" s="386" t="s">
        <v>70</v>
      </c>
    </row>
    <row r="4" spans="1:13" x14ac:dyDescent="0.2">
      <c r="A4" s="559" t="s">
        <v>293</v>
      </c>
      <c r="B4" s="146" t="s">
        <v>223</v>
      </c>
      <c r="C4" s="143">
        <v>1.8137414383560699</v>
      </c>
      <c r="D4" s="11">
        <v>1.41421488667581</v>
      </c>
      <c r="E4" s="11">
        <v>0</v>
      </c>
      <c r="F4" s="11">
        <v>1.10844585561489</v>
      </c>
      <c r="G4" s="11">
        <v>2.7302740863786E-2</v>
      </c>
      <c r="H4" s="11">
        <v>3.6768190765603701</v>
      </c>
      <c r="I4" s="502">
        <v>1.67</v>
      </c>
      <c r="J4" s="502">
        <v>0</v>
      </c>
      <c r="K4" s="500"/>
      <c r="L4" s="252">
        <f>AVERAGE(C4:I4)</f>
        <v>1.3872177140101323</v>
      </c>
      <c r="M4" s="252">
        <f>AVERAGE(C4:J4)</f>
        <v>1.2138154997588657</v>
      </c>
    </row>
    <row r="5" spans="1:13" x14ac:dyDescent="0.2">
      <c r="A5" s="559"/>
      <c r="B5" s="147" t="s">
        <v>224</v>
      </c>
      <c r="C5" s="144">
        <v>93.437416134728906</v>
      </c>
      <c r="D5" s="15">
        <v>28.848729395602501</v>
      </c>
      <c r="E5" s="15">
        <v>42.694125367809299</v>
      </c>
      <c r="F5" s="15">
        <v>38.936524933822398</v>
      </c>
      <c r="G5" s="15">
        <v>94.621956081560796</v>
      </c>
      <c r="H5" s="15">
        <v>77.762936596265405</v>
      </c>
      <c r="I5" s="502">
        <v>68.86</v>
      </c>
      <c r="J5" s="502">
        <v>176.01</v>
      </c>
      <c r="K5" s="500"/>
      <c r="L5" s="253">
        <f t="shared" ref="L5:L68" si="0">AVERAGE(C5:I5)</f>
        <v>63.594526929969902</v>
      </c>
      <c r="M5" s="253">
        <f t="shared" ref="M5:M68" si="1">AVERAGE(C5:J5)</f>
        <v>77.646461063723663</v>
      </c>
    </row>
    <row r="6" spans="1:13" x14ac:dyDescent="0.2">
      <c r="A6" s="559"/>
      <c r="B6" s="147" t="s">
        <v>225</v>
      </c>
      <c r="C6" s="144">
        <v>4.4453309172897102</v>
      </c>
      <c r="D6" s="15">
        <v>3.49697236530855</v>
      </c>
      <c r="E6" s="15">
        <v>3.61326379510054</v>
      </c>
      <c r="F6" s="15">
        <v>1.0665839951640099</v>
      </c>
      <c r="G6" s="15">
        <v>0.88263421479336102</v>
      </c>
      <c r="H6" s="15">
        <v>0.56193434070373605</v>
      </c>
      <c r="I6" s="502">
        <v>0.7</v>
      </c>
      <c r="J6" s="502">
        <v>0</v>
      </c>
      <c r="K6" s="500"/>
      <c r="L6" s="253">
        <f t="shared" si="0"/>
        <v>2.1095313754799867</v>
      </c>
      <c r="M6" s="253">
        <f t="shared" si="1"/>
        <v>1.8458399535449883</v>
      </c>
    </row>
    <row r="7" spans="1:13" ht="13.5" thickBot="1" x14ac:dyDescent="0.25">
      <c r="A7" s="560"/>
      <c r="B7" s="148" t="s">
        <v>226</v>
      </c>
      <c r="C7" s="145">
        <v>0</v>
      </c>
      <c r="D7" s="140">
        <v>457.36880108177797</v>
      </c>
      <c r="E7" s="140">
        <v>0</v>
      </c>
      <c r="F7" s="140">
        <v>52.547972931341803</v>
      </c>
      <c r="G7" s="140">
        <v>295.46875323907301</v>
      </c>
      <c r="H7" s="140">
        <v>0.63305757223753201</v>
      </c>
      <c r="I7" s="502">
        <v>133.69999999999999</v>
      </c>
      <c r="J7" s="502">
        <v>2.46</v>
      </c>
      <c r="K7" s="500"/>
      <c r="L7" s="254">
        <f t="shared" si="0"/>
        <v>134.24551211777575</v>
      </c>
      <c r="M7" s="254">
        <f t="shared" si="1"/>
        <v>117.77232310305379</v>
      </c>
    </row>
    <row r="8" spans="1:13" x14ac:dyDescent="0.2">
      <c r="A8" s="559" t="s">
        <v>294</v>
      </c>
      <c r="B8" s="146" t="s">
        <v>223</v>
      </c>
      <c r="C8" s="143">
        <v>1333.0162737719299</v>
      </c>
      <c r="D8" s="11">
        <v>1640.5567658088</v>
      </c>
      <c r="E8" s="11">
        <v>1636.21614308893</v>
      </c>
      <c r="F8" s="11">
        <v>2118.7562706983199</v>
      </c>
      <c r="G8" s="11">
        <v>1589.9092515360401</v>
      </c>
      <c r="H8" s="11">
        <v>1790.3759338044199</v>
      </c>
      <c r="I8" s="502">
        <v>2728.1</v>
      </c>
      <c r="J8" s="502">
        <v>2201.73</v>
      </c>
      <c r="K8" s="500"/>
      <c r="L8" s="252">
        <f t="shared" si="0"/>
        <v>1833.8472341012057</v>
      </c>
      <c r="M8" s="252">
        <f t="shared" si="1"/>
        <v>1879.8325798385549</v>
      </c>
    </row>
    <row r="9" spans="1:13" x14ac:dyDescent="0.2">
      <c r="A9" s="559"/>
      <c r="B9" s="147" t="s">
        <v>224</v>
      </c>
      <c r="C9" s="144">
        <v>467.909323077034</v>
      </c>
      <c r="D9" s="15">
        <v>206.41420028795801</v>
      </c>
      <c r="E9" s="15">
        <v>479.04334617201499</v>
      </c>
      <c r="F9" s="15">
        <v>464.71061731448702</v>
      </c>
      <c r="G9" s="15">
        <v>723.69346307584203</v>
      </c>
      <c r="H9" s="15">
        <v>319.51577736368301</v>
      </c>
      <c r="I9" s="502">
        <v>213.96</v>
      </c>
      <c r="J9" s="502">
        <v>367.22</v>
      </c>
      <c r="K9" s="500"/>
      <c r="L9" s="253">
        <f t="shared" si="0"/>
        <v>410.74953247014554</v>
      </c>
      <c r="M9" s="253">
        <f t="shared" si="1"/>
        <v>405.3083409113774</v>
      </c>
    </row>
    <row r="10" spans="1:13" x14ac:dyDescent="0.2">
      <c r="A10" s="559"/>
      <c r="B10" s="147" t="s">
        <v>225</v>
      </c>
      <c r="C10" s="144">
        <v>443.72275373818002</v>
      </c>
      <c r="D10" s="15">
        <v>333.049723668301</v>
      </c>
      <c r="E10" s="15">
        <v>357.39415289682501</v>
      </c>
      <c r="F10" s="15">
        <v>278.05585703237</v>
      </c>
      <c r="G10" s="15">
        <v>484.674295969605</v>
      </c>
      <c r="H10" s="15">
        <v>888.856217275522</v>
      </c>
      <c r="I10" s="502">
        <v>326.33</v>
      </c>
      <c r="J10" s="502">
        <v>712.92</v>
      </c>
      <c r="K10" s="500"/>
      <c r="L10" s="253">
        <f t="shared" si="0"/>
        <v>444.58328579725759</v>
      </c>
      <c r="M10" s="253">
        <f t="shared" si="1"/>
        <v>478.12537507260038</v>
      </c>
    </row>
    <row r="11" spans="1:13" ht="13.5" thickBot="1" x14ac:dyDescent="0.25">
      <c r="A11" s="560"/>
      <c r="B11" s="148" t="s">
        <v>226</v>
      </c>
      <c r="C11" s="145">
        <v>71.496518295683998</v>
      </c>
      <c r="D11" s="140">
        <v>362.89716156278598</v>
      </c>
      <c r="E11" s="140">
        <v>1335.44092498177</v>
      </c>
      <c r="F11" s="140">
        <v>19935.9209650964</v>
      </c>
      <c r="G11" s="140">
        <v>9179.2612655448302</v>
      </c>
      <c r="H11" s="140">
        <v>705.27129868470195</v>
      </c>
      <c r="I11" s="502">
        <v>6932.49</v>
      </c>
      <c r="J11" s="502">
        <v>2979.73</v>
      </c>
      <c r="K11" s="500"/>
      <c r="L11" s="254">
        <f t="shared" si="0"/>
        <v>5503.2540191665967</v>
      </c>
      <c r="M11" s="254">
        <f t="shared" si="1"/>
        <v>5187.8135167707724</v>
      </c>
    </row>
    <row r="12" spans="1:13" x14ac:dyDescent="0.2">
      <c r="A12" s="559" t="s">
        <v>295</v>
      </c>
      <c r="B12" s="146" t="s">
        <v>223</v>
      </c>
      <c r="C12" s="143">
        <v>0.29446050488599801</v>
      </c>
      <c r="D12" s="11">
        <v>0</v>
      </c>
      <c r="E12" s="11">
        <v>0.14301957831324799</v>
      </c>
      <c r="F12" s="11">
        <v>7.82504177807433</v>
      </c>
      <c r="G12" s="11">
        <v>0.805770703419039</v>
      </c>
      <c r="H12" s="11">
        <v>3.6872030878858E-2</v>
      </c>
      <c r="I12" s="502">
        <v>0</v>
      </c>
      <c r="J12" s="502">
        <v>0.18</v>
      </c>
      <c r="K12" s="500"/>
      <c r="L12" s="252">
        <f t="shared" si="0"/>
        <v>1.3007377993673532</v>
      </c>
      <c r="M12" s="252">
        <f t="shared" si="1"/>
        <v>1.1606455744464341</v>
      </c>
    </row>
    <row r="13" spans="1:13" x14ac:dyDescent="0.2">
      <c r="A13" s="559"/>
      <c r="B13" s="147" t="s">
        <v>224</v>
      </c>
      <c r="C13" s="144">
        <v>0.56512622149837999</v>
      </c>
      <c r="D13" s="15">
        <v>0</v>
      </c>
      <c r="E13" s="15">
        <v>0</v>
      </c>
      <c r="F13" s="15">
        <v>0</v>
      </c>
      <c r="G13" s="15">
        <v>0</v>
      </c>
      <c r="H13" s="15">
        <v>0</v>
      </c>
      <c r="I13" s="502">
        <v>0</v>
      </c>
      <c r="J13" s="502">
        <v>0</v>
      </c>
      <c r="K13" s="500"/>
      <c r="L13" s="253">
        <f t="shared" si="0"/>
        <v>8.0732317356911429E-2</v>
      </c>
      <c r="M13" s="253">
        <f t="shared" si="1"/>
        <v>7.0640777687297499E-2</v>
      </c>
    </row>
    <row r="14" spans="1:13" x14ac:dyDescent="0.2">
      <c r="A14" s="559"/>
      <c r="B14" s="147" t="s">
        <v>225</v>
      </c>
      <c r="C14" s="144">
        <v>1.56621567276366</v>
      </c>
      <c r="D14" s="15">
        <v>0</v>
      </c>
      <c r="E14" s="15">
        <v>14.581645335945399</v>
      </c>
      <c r="F14" s="15">
        <v>30.484959304988099</v>
      </c>
      <c r="G14" s="15">
        <v>11.9759061507303</v>
      </c>
      <c r="H14" s="15">
        <v>11.785139344676001</v>
      </c>
      <c r="I14" s="502">
        <v>13.25</v>
      </c>
      <c r="J14" s="502">
        <v>6.99</v>
      </c>
      <c r="K14" s="500"/>
      <c r="L14" s="253">
        <f t="shared" si="0"/>
        <v>11.949123687014779</v>
      </c>
      <c r="M14" s="253">
        <f t="shared" si="1"/>
        <v>11.329233226137932</v>
      </c>
    </row>
    <row r="15" spans="1:13" ht="13.5" thickBot="1" x14ac:dyDescent="0.25">
      <c r="A15" s="560"/>
      <c r="B15" s="148" t="s">
        <v>226</v>
      </c>
      <c r="C15" s="145">
        <v>0</v>
      </c>
      <c r="D15" s="140">
        <v>0</v>
      </c>
      <c r="E15" s="140">
        <v>54.003345615449</v>
      </c>
      <c r="F15" s="140">
        <v>53.582682291672299</v>
      </c>
      <c r="G15" s="140">
        <v>26.242879998726799</v>
      </c>
      <c r="H15" s="140">
        <v>30.7538805104384</v>
      </c>
      <c r="I15" s="502">
        <v>0</v>
      </c>
      <c r="J15" s="502">
        <v>0</v>
      </c>
      <c r="K15" s="500"/>
      <c r="L15" s="254">
        <f t="shared" si="0"/>
        <v>23.511826916612357</v>
      </c>
      <c r="M15" s="254">
        <f t="shared" si="1"/>
        <v>20.572848552035811</v>
      </c>
    </row>
    <row r="16" spans="1:13" x14ac:dyDescent="0.2">
      <c r="A16" s="559" t="s">
        <v>296</v>
      </c>
      <c r="B16" s="146" t="s">
        <v>223</v>
      </c>
      <c r="C16" s="143">
        <v>0</v>
      </c>
      <c r="D16" s="11">
        <v>0</v>
      </c>
      <c r="E16" s="11">
        <v>0</v>
      </c>
      <c r="F16" s="11">
        <v>0</v>
      </c>
      <c r="G16" s="11">
        <v>0.40823303781558801</v>
      </c>
      <c r="H16" s="11">
        <v>0</v>
      </c>
      <c r="I16" s="502">
        <v>0.74</v>
      </c>
      <c r="J16" s="502">
        <v>0.02</v>
      </c>
      <c r="K16" s="500"/>
      <c r="L16" s="252">
        <f t="shared" si="0"/>
        <v>0.16403329111651258</v>
      </c>
      <c r="M16" s="252">
        <f t="shared" si="1"/>
        <v>0.14602912972694851</v>
      </c>
    </row>
    <row r="17" spans="1:13" x14ac:dyDescent="0.2">
      <c r="A17" s="559"/>
      <c r="B17" s="147" t="s">
        <v>224</v>
      </c>
      <c r="C17" s="144">
        <v>0</v>
      </c>
      <c r="D17" s="15">
        <v>0</v>
      </c>
      <c r="E17" s="15">
        <v>0</v>
      </c>
      <c r="F17" s="15">
        <v>0</v>
      </c>
      <c r="G17" s="15">
        <v>0</v>
      </c>
      <c r="H17" s="15">
        <v>0</v>
      </c>
      <c r="I17" s="502">
        <v>0</v>
      </c>
      <c r="J17" s="502">
        <v>0</v>
      </c>
      <c r="K17" s="500"/>
      <c r="L17" s="253">
        <f t="shared" si="0"/>
        <v>0</v>
      </c>
      <c r="M17" s="253">
        <f t="shared" si="1"/>
        <v>0</v>
      </c>
    </row>
    <row r="18" spans="1:13" x14ac:dyDescent="0.2">
      <c r="A18" s="559"/>
      <c r="B18" s="147" t="s">
        <v>225</v>
      </c>
      <c r="C18" s="144">
        <v>1.6980826177080399</v>
      </c>
      <c r="D18" s="15">
        <v>0</v>
      </c>
      <c r="E18" s="15">
        <v>6.3287599305322404</v>
      </c>
      <c r="F18" s="15">
        <v>6.5439181333828103</v>
      </c>
      <c r="G18" s="15">
        <v>17.569053388247799</v>
      </c>
      <c r="H18" s="15">
        <v>3.6729324510071302</v>
      </c>
      <c r="I18" s="502">
        <v>9.1</v>
      </c>
      <c r="J18" s="502">
        <v>17.71</v>
      </c>
      <c r="K18" s="500"/>
      <c r="L18" s="253">
        <f t="shared" si="0"/>
        <v>6.4161066458397169</v>
      </c>
      <c r="M18" s="253">
        <f t="shared" si="1"/>
        <v>7.8278433151097522</v>
      </c>
    </row>
    <row r="19" spans="1:13" ht="13.5" thickBot="1" x14ac:dyDescent="0.25">
      <c r="A19" s="560"/>
      <c r="B19" s="148" t="s">
        <v>226</v>
      </c>
      <c r="C19" s="145">
        <v>0</v>
      </c>
      <c r="D19" s="140">
        <v>0</v>
      </c>
      <c r="E19" s="140">
        <v>1569.4732993549001</v>
      </c>
      <c r="F19" s="140">
        <v>0</v>
      </c>
      <c r="G19" s="140">
        <v>158.039162278916</v>
      </c>
      <c r="H19" s="140">
        <v>0.75237826331323798</v>
      </c>
      <c r="I19" s="502">
        <v>0</v>
      </c>
      <c r="J19" s="502">
        <v>0</v>
      </c>
      <c r="K19" s="500"/>
      <c r="L19" s="254">
        <f t="shared" si="0"/>
        <v>246.89497712816132</v>
      </c>
      <c r="M19" s="254">
        <f t="shared" si="1"/>
        <v>216.03310498714114</v>
      </c>
    </row>
    <row r="20" spans="1:13" x14ac:dyDescent="0.2">
      <c r="A20" s="559" t="s">
        <v>297</v>
      </c>
      <c r="B20" s="146" t="s">
        <v>223</v>
      </c>
      <c r="C20" s="143">
        <v>2004.00873756854</v>
      </c>
      <c r="D20" s="11">
        <v>686.81334637295697</v>
      </c>
      <c r="E20" s="11">
        <v>1994.07219904576</v>
      </c>
      <c r="F20" s="11">
        <v>1829.37984685368</v>
      </c>
      <c r="G20" s="11">
        <v>1813.6425090596599</v>
      </c>
      <c r="H20" s="11">
        <v>2295.7704223503201</v>
      </c>
      <c r="I20" s="502">
        <v>3816.02</v>
      </c>
      <c r="J20" s="502">
        <v>5679</v>
      </c>
      <c r="K20" s="500"/>
      <c r="L20" s="252">
        <f t="shared" si="0"/>
        <v>2062.8152944644166</v>
      </c>
      <c r="M20" s="252">
        <f t="shared" si="1"/>
        <v>2514.838382656365</v>
      </c>
    </row>
    <row r="21" spans="1:13" x14ac:dyDescent="0.2">
      <c r="A21" s="559"/>
      <c r="B21" s="147" t="s">
        <v>224</v>
      </c>
      <c r="C21" s="144">
        <v>16.810939055366401</v>
      </c>
      <c r="D21" s="15">
        <v>62.714405861590699</v>
      </c>
      <c r="E21" s="15">
        <v>227.81411804326899</v>
      </c>
      <c r="F21" s="15">
        <v>150.97699785499299</v>
      </c>
      <c r="G21" s="15">
        <v>81.116932965013902</v>
      </c>
      <c r="H21" s="15">
        <v>122.895754975118</v>
      </c>
      <c r="I21" s="502">
        <v>5.43</v>
      </c>
      <c r="J21" s="502">
        <v>30.06</v>
      </c>
      <c r="K21" s="500"/>
      <c r="L21" s="253">
        <f t="shared" si="0"/>
        <v>95.394164107907287</v>
      </c>
      <c r="M21" s="253">
        <f t="shared" si="1"/>
        <v>87.227393594418871</v>
      </c>
    </row>
    <row r="22" spans="1:13" x14ac:dyDescent="0.2">
      <c r="A22" s="559"/>
      <c r="B22" s="147" t="s">
        <v>225</v>
      </c>
      <c r="C22" s="144">
        <v>272.49853036239898</v>
      </c>
      <c r="D22" s="15">
        <v>218.503167130511</v>
      </c>
      <c r="E22" s="15">
        <v>991.63927092323797</v>
      </c>
      <c r="F22" s="15">
        <v>818.18138799505903</v>
      </c>
      <c r="G22" s="15">
        <v>826.15898244849495</v>
      </c>
      <c r="H22" s="15">
        <v>782.00995829521196</v>
      </c>
      <c r="I22" s="502">
        <v>629.07000000000005</v>
      </c>
      <c r="J22" s="502">
        <v>796.9</v>
      </c>
      <c r="K22" s="500"/>
      <c r="L22" s="253">
        <f t="shared" si="0"/>
        <v>648.29447102213067</v>
      </c>
      <c r="M22" s="253">
        <f t="shared" si="1"/>
        <v>666.87016214436426</v>
      </c>
    </row>
    <row r="23" spans="1:13" ht="13.5" thickBot="1" x14ac:dyDescent="0.25">
      <c r="A23" s="560"/>
      <c r="B23" s="148" t="s">
        <v>226</v>
      </c>
      <c r="C23" s="145">
        <v>0.22128655988856</v>
      </c>
      <c r="D23" s="140">
        <v>2.3204571881610998</v>
      </c>
      <c r="E23" s="140">
        <v>218.81295882144201</v>
      </c>
      <c r="F23" s="140">
        <v>916.88861750059095</v>
      </c>
      <c r="G23" s="140">
        <v>906.988602292309</v>
      </c>
      <c r="H23" s="140">
        <v>62.103920044803999</v>
      </c>
      <c r="I23" s="502">
        <v>29.36</v>
      </c>
      <c r="J23" s="502">
        <v>35.89</v>
      </c>
      <c r="K23" s="500"/>
      <c r="L23" s="254">
        <f t="shared" si="0"/>
        <v>305.24226320102798</v>
      </c>
      <c r="M23" s="254">
        <f t="shared" si="1"/>
        <v>271.57323030089947</v>
      </c>
    </row>
    <row r="24" spans="1:13" x14ac:dyDescent="0.2">
      <c r="A24" s="559" t="s">
        <v>298</v>
      </c>
      <c r="B24" s="146" t="s">
        <v>223</v>
      </c>
      <c r="C24" s="143">
        <v>1102.4586185185599</v>
      </c>
      <c r="D24" s="11">
        <v>964.676338902932</v>
      </c>
      <c r="E24" s="11">
        <v>1106.1554404032399</v>
      </c>
      <c r="F24" s="11">
        <v>821.16483164953195</v>
      </c>
      <c r="G24" s="11">
        <v>1528.1865233143401</v>
      </c>
      <c r="H24" s="11">
        <v>1282.33407005819</v>
      </c>
      <c r="I24" s="502">
        <v>2149.86</v>
      </c>
      <c r="J24" s="502">
        <v>1595.34</v>
      </c>
      <c r="K24" s="500"/>
      <c r="L24" s="252">
        <f t="shared" si="0"/>
        <v>1279.2622604066851</v>
      </c>
      <c r="M24" s="252">
        <f t="shared" si="1"/>
        <v>1318.7719778558494</v>
      </c>
    </row>
    <row r="25" spans="1:13" x14ac:dyDescent="0.2">
      <c r="A25" s="559"/>
      <c r="B25" s="147" t="s">
        <v>224</v>
      </c>
      <c r="C25" s="144">
        <v>44.470819552250497</v>
      </c>
      <c r="D25" s="15">
        <v>0.446950657894776</v>
      </c>
      <c r="E25" s="15">
        <v>54.7279619761633</v>
      </c>
      <c r="F25" s="15">
        <v>31.625733173074799</v>
      </c>
      <c r="G25" s="15">
        <v>1.2405764708407701</v>
      </c>
      <c r="H25" s="15">
        <v>0.81881206733128997</v>
      </c>
      <c r="I25" s="502">
        <v>0.06</v>
      </c>
      <c r="J25" s="502">
        <v>4.0199999999999996</v>
      </c>
      <c r="K25" s="500"/>
      <c r="L25" s="253">
        <f t="shared" si="0"/>
        <v>19.05583627107935</v>
      </c>
      <c r="M25" s="253">
        <f t="shared" si="1"/>
        <v>17.176356737194432</v>
      </c>
    </row>
    <row r="26" spans="1:13" x14ac:dyDescent="0.2">
      <c r="A26" s="559"/>
      <c r="B26" s="147" t="s">
        <v>225</v>
      </c>
      <c r="C26" s="144">
        <v>117.162953905175</v>
      </c>
      <c r="D26" s="15">
        <v>75.106105818056307</v>
      </c>
      <c r="E26" s="15">
        <v>145.379889388945</v>
      </c>
      <c r="F26" s="15">
        <v>122.74791368343899</v>
      </c>
      <c r="G26" s="15">
        <v>225.587576033711</v>
      </c>
      <c r="H26" s="15">
        <v>135.55975427803801</v>
      </c>
      <c r="I26" s="502">
        <v>117.51</v>
      </c>
      <c r="J26" s="502">
        <v>121.05</v>
      </c>
      <c r="K26" s="500"/>
      <c r="L26" s="253">
        <f t="shared" si="0"/>
        <v>134.15059901533775</v>
      </c>
      <c r="M26" s="253">
        <f t="shared" si="1"/>
        <v>132.51302413842055</v>
      </c>
    </row>
    <row r="27" spans="1:13" ht="13.5" thickBot="1" x14ac:dyDescent="0.25">
      <c r="A27" s="560"/>
      <c r="B27" s="148" t="s">
        <v>226</v>
      </c>
      <c r="C27" s="145">
        <v>0</v>
      </c>
      <c r="D27" s="140">
        <v>1.8667333743843999</v>
      </c>
      <c r="E27" s="140">
        <v>6.1182883871279099</v>
      </c>
      <c r="F27" s="140">
        <v>3.0940889423074802</v>
      </c>
      <c r="G27" s="140">
        <v>5.9127144920159198</v>
      </c>
      <c r="H27" s="140">
        <v>0.79547704691566601</v>
      </c>
      <c r="I27" s="502">
        <v>29.6</v>
      </c>
      <c r="J27" s="502">
        <v>0</v>
      </c>
      <c r="K27" s="500"/>
      <c r="L27" s="254">
        <f t="shared" si="0"/>
        <v>6.7696146061073392</v>
      </c>
      <c r="M27" s="254">
        <f t="shared" si="1"/>
        <v>5.9234127803439218</v>
      </c>
    </row>
    <row r="28" spans="1:13" x14ac:dyDescent="0.2">
      <c r="A28" s="559" t="s">
        <v>299</v>
      </c>
      <c r="B28" s="146" t="s">
        <v>223</v>
      </c>
      <c r="C28" s="143">
        <v>87.717187312178496</v>
      </c>
      <c r="D28" s="11">
        <v>11.3777481949185</v>
      </c>
      <c r="E28" s="11">
        <v>715.80484283312103</v>
      </c>
      <c r="F28" s="11">
        <v>418.931514180443</v>
      </c>
      <c r="G28" s="11">
        <v>184.23124977817099</v>
      </c>
      <c r="H28" s="11">
        <v>51.2469715017141</v>
      </c>
      <c r="I28" s="502">
        <v>77.3</v>
      </c>
      <c r="J28" s="502">
        <v>51.8</v>
      </c>
      <c r="K28" s="500"/>
      <c r="L28" s="252">
        <f t="shared" si="0"/>
        <v>220.94421625722086</v>
      </c>
      <c r="M28" s="252">
        <f t="shared" si="1"/>
        <v>199.80118922506824</v>
      </c>
    </row>
    <row r="29" spans="1:13" x14ac:dyDescent="0.2">
      <c r="A29" s="559"/>
      <c r="B29" s="147" t="s">
        <v>224</v>
      </c>
      <c r="C29" s="144">
        <v>0.10656607551489899</v>
      </c>
      <c r="D29" s="15">
        <v>0</v>
      </c>
      <c r="E29" s="15">
        <v>0</v>
      </c>
      <c r="F29" s="15">
        <v>0</v>
      </c>
      <c r="G29" s="15">
        <v>0</v>
      </c>
      <c r="H29" s="15">
        <v>0</v>
      </c>
      <c r="I29" s="502">
        <v>0</v>
      </c>
      <c r="J29" s="502">
        <v>0</v>
      </c>
      <c r="K29" s="500"/>
      <c r="L29" s="253">
        <f t="shared" si="0"/>
        <v>1.5223725073556999E-2</v>
      </c>
      <c r="M29" s="253">
        <f t="shared" si="1"/>
        <v>1.3320759439362374E-2</v>
      </c>
    </row>
    <row r="30" spans="1:13" x14ac:dyDescent="0.2">
      <c r="A30" s="559"/>
      <c r="B30" s="147" t="s">
        <v>225</v>
      </c>
      <c r="C30" s="144">
        <v>122.993463581637</v>
      </c>
      <c r="D30" s="15">
        <v>54.047736490064104</v>
      </c>
      <c r="E30" s="15">
        <v>217.70400115926199</v>
      </c>
      <c r="F30" s="15">
        <v>303.768002071838</v>
      </c>
      <c r="G30" s="15">
        <v>276.558065784414</v>
      </c>
      <c r="H30" s="15">
        <v>189.69117001740301</v>
      </c>
      <c r="I30" s="502">
        <v>242.5</v>
      </c>
      <c r="J30" s="502">
        <v>368.09</v>
      </c>
      <c r="K30" s="500"/>
      <c r="L30" s="253">
        <f t="shared" si="0"/>
        <v>201.0374913006597</v>
      </c>
      <c r="M30" s="253">
        <f t="shared" si="1"/>
        <v>221.91905488807723</v>
      </c>
    </row>
    <row r="31" spans="1:13" ht="13.5" thickBot="1" x14ac:dyDescent="0.25">
      <c r="A31" s="560"/>
      <c r="B31" s="148" t="s">
        <v>226</v>
      </c>
      <c r="C31" s="145">
        <v>0</v>
      </c>
      <c r="D31" s="140">
        <v>0</v>
      </c>
      <c r="E31" s="140">
        <v>0.459520788336926</v>
      </c>
      <c r="F31" s="140">
        <v>105.75033038690999</v>
      </c>
      <c r="G31" s="140">
        <v>2717.9213201631801</v>
      </c>
      <c r="H31" s="140">
        <v>57.612846476295097</v>
      </c>
      <c r="I31" s="502">
        <v>31.31</v>
      </c>
      <c r="J31" s="502">
        <v>0</v>
      </c>
      <c r="K31" s="500"/>
      <c r="L31" s="254">
        <f t="shared" si="0"/>
        <v>416.15057397353172</v>
      </c>
      <c r="M31" s="254">
        <f t="shared" si="1"/>
        <v>364.13175222684026</v>
      </c>
    </row>
    <row r="32" spans="1:13" x14ac:dyDescent="0.2">
      <c r="A32" s="559" t="s">
        <v>300</v>
      </c>
      <c r="B32" s="146" t="s">
        <v>223</v>
      </c>
      <c r="C32" s="143">
        <v>88.818022071852695</v>
      </c>
      <c r="D32" s="11">
        <v>71.3047461722864</v>
      </c>
      <c r="E32" s="11">
        <v>279.37210048423202</v>
      </c>
      <c r="F32" s="11">
        <v>535.30023277729094</v>
      </c>
      <c r="G32" s="11">
        <v>430.86857068286702</v>
      </c>
      <c r="H32" s="11">
        <v>816.65451637193496</v>
      </c>
      <c r="I32" s="502">
        <v>1043.01</v>
      </c>
      <c r="J32" s="502">
        <v>5165.6099999999997</v>
      </c>
      <c r="K32" s="500"/>
      <c r="L32" s="252">
        <f t="shared" si="0"/>
        <v>466.47545550863771</v>
      </c>
      <c r="M32" s="252">
        <f t="shared" si="1"/>
        <v>1053.8672735700579</v>
      </c>
    </row>
    <row r="33" spans="1:13" x14ac:dyDescent="0.2">
      <c r="A33" s="559"/>
      <c r="B33" s="147" t="s">
        <v>224</v>
      </c>
      <c r="C33" s="144">
        <v>0</v>
      </c>
      <c r="D33" s="15">
        <v>0</v>
      </c>
      <c r="E33" s="15">
        <v>0</v>
      </c>
      <c r="F33" s="15">
        <v>0</v>
      </c>
      <c r="G33" s="15">
        <v>15.5871422533094</v>
      </c>
      <c r="H33" s="15">
        <v>0</v>
      </c>
      <c r="I33" s="502">
        <v>0</v>
      </c>
      <c r="J33" s="502">
        <v>0.43</v>
      </c>
      <c r="K33" s="500"/>
      <c r="L33" s="253">
        <f t="shared" si="0"/>
        <v>2.2267346076156285</v>
      </c>
      <c r="M33" s="253">
        <f t="shared" si="1"/>
        <v>2.0021427816636752</v>
      </c>
    </row>
    <row r="34" spans="1:13" x14ac:dyDescent="0.2">
      <c r="A34" s="559"/>
      <c r="B34" s="147" t="s">
        <v>225</v>
      </c>
      <c r="C34" s="144">
        <v>137.548222688316</v>
      </c>
      <c r="D34" s="15">
        <v>48.051081201527602</v>
      </c>
      <c r="E34" s="15">
        <v>183.71366074931299</v>
      </c>
      <c r="F34" s="15">
        <v>318.44890981910697</v>
      </c>
      <c r="G34" s="15">
        <v>449.06737446733899</v>
      </c>
      <c r="H34" s="15">
        <v>325.21744182367701</v>
      </c>
      <c r="I34" s="502">
        <v>222.42</v>
      </c>
      <c r="J34" s="502">
        <v>485.81</v>
      </c>
      <c r="K34" s="500"/>
      <c r="L34" s="253">
        <f t="shared" si="0"/>
        <v>240.63809867846854</v>
      </c>
      <c r="M34" s="253">
        <f t="shared" si="1"/>
        <v>271.28458634365995</v>
      </c>
    </row>
    <row r="35" spans="1:13" ht="13.5" thickBot="1" x14ac:dyDescent="0.25">
      <c r="A35" s="560"/>
      <c r="B35" s="148" t="s">
        <v>226</v>
      </c>
      <c r="C35" s="145">
        <v>10.0736068010292</v>
      </c>
      <c r="D35" s="140">
        <v>8.4346976223371399</v>
      </c>
      <c r="E35" s="140">
        <v>225.168315703921</v>
      </c>
      <c r="F35" s="140">
        <v>5833.5641076400398</v>
      </c>
      <c r="G35" s="140">
        <v>2499.9977398585202</v>
      </c>
      <c r="H35" s="140">
        <v>497.65213536494798</v>
      </c>
      <c r="I35" s="502">
        <v>252.8</v>
      </c>
      <c r="J35" s="502">
        <v>898.32</v>
      </c>
      <c r="K35" s="500"/>
      <c r="L35" s="254">
        <f t="shared" si="0"/>
        <v>1332.5272289986849</v>
      </c>
      <c r="M35" s="254">
        <f t="shared" si="1"/>
        <v>1278.2513253738493</v>
      </c>
    </row>
    <row r="36" spans="1:13" x14ac:dyDescent="0.2">
      <c r="A36" s="559" t="s">
        <v>301</v>
      </c>
      <c r="B36" s="146" t="s">
        <v>223</v>
      </c>
      <c r="C36" s="143">
        <v>402.30939895553502</v>
      </c>
      <c r="D36" s="11">
        <v>353.11001983646202</v>
      </c>
      <c r="E36" s="11">
        <v>623.05485803499403</v>
      </c>
      <c r="F36" s="11">
        <v>493.64535412844202</v>
      </c>
      <c r="G36" s="11">
        <v>762.62849763222005</v>
      </c>
      <c r="H36" s="11">
        <v>469.296162022972</v>
      </c>
      <c r="I36" s="502">
        <v>300.64999999999998</v>
      </c>
      <c r="J36" s="502">
        <v>712.54</v>
      </c>
      <c r="K36" s="500"/>
      <c r="L36" s="252">
        <f t="shared" si="0"/>
        <v>486.3848986586608</v>
      </c>
      <c r="M36" s="252">
        <f t="shared" si="1"/>
        <v>514.65428632632825</v>
      </c>
    </row>
    <row r="37" spans="1:13" x14ac:dyDescent="0.2">
      <c r="A37" s="559"/>
      <c r="B37" s="147" t="s">
        <v>224</v>
      </c>
      <c r="C37" s="144">
        <v>393.10035845320601</v>
      </c>
      <c r="D37" s="15">
        <v>127.114947381506</v>
      </c>
      <c r="E37" s="15">
        <v>218.100106933098</v>
      </c>
      <c r="F37" s="15">
        <v>31.741751310522702</v>
      </c>
      <c r="G37" s="15">
        <v>143.481831227329</v>
      </c>
      <c r="H37" s="15">
        <v>75.651723557425299</v>
      </c>
      <c r="I37" s="502">
        <v>0.88</v>
      </c>
      <c r="J37" s="502">
        <v>64.099999999999994</v>
      </c>
      <c r="K37" s="500"/>
      <c r="L37" s="253">
        <f t="shared" si="0"/>
        <v>141.43867412329814</v>
      </c>
      <c r="M37" s="253">
        <f t="shared" si="1"/>
        <v>131.77133985788586</v>
      </c>
    </row>
    <row r="38" spans="1:13" x14ac:dyDescent="0.2">
      <c r="A38" s="559"/>
      <c r="B38" s="147" t="s">
        <v>225</v>
      </c>
      <c r="C38" s="144">
        <v>40.701044529815</v>
      </c>
      <c r="D38" s="15">
        <v>42.360458984929203</v>
      </c>
      <c r="E38" s="15">
        <v>87.248015817930806</v>
      </c>
      <c r="F38" s="15">
        <v>44.232572978738297</v>
      </c>
      <c r="G38" s="15">
        <v>134.62723179512699</v>
      </c>
      <c r="H38" s="15">
        <v>57.530672376239202</v>
      </c>
      <c r="I38" s="502">
        <v>31.05</v>
      </c>
      <c r="J38" s="502">
        <v>43.98</v>
      </c>
      <c r="K38" s="500"/>
      <c r="L38" s="253">
        <f t="shared" si="0"/>
        <v>62.535713783254209</v>
      </c>
      <c r="M38" s="253">
        <f t="shared" si="1"/>
        <v>60.216249560347435</v>
      </c>
    </row>
    <row r="39" spans="1:13" ht="13.5" thickBot="1" x14ac:dyDescent="0.25">
      <c r="A39" s="560"/>
      <c r="B39" s="148" t="s">
        <v>226</v>
      </c>
      <c r="C39" s="145">
        <v>765.91782478881601</v>
      </c>
      <c r="D39" s="140">
        <v>0</v>
      </c>
      <c r="E39" s="140">
        <v>11.2737228741581</v>
      </c>
      <c r="F39" s="140">
        <v>6.3529217210983999</v>
      </c>
      <c r="G39" s="140">
        <v>1279.7026728971</v>
      </c>
      <c r="H39" s="140">
        <v>104.80165506067701</v>
      </c>
      <c r="I39" s="502">
        <v>0</v>
      </c>
      <c r="J39" s="502">
        <v>2.23</v>
      </c>
      <c r="K39" s="500"/>
      <c r="L39" s="254">
        <f t="shared" si="0"/>
        <v>309.72125676312135</v>
      </c>
      <c r="M39" s="254">
        <f t="shared" si="1"/>
        <v>271.28484966773118</v>
      </c>
    </row>
    <row r="40" spans="1:13" x14ac:dyDescent="0.2">
      <c r="A40" s="559" t="s">
        <v>302</v>
      </c>
      <c r="B40" s="146" t="s">
        <v>223</v>
      </c>
      <c r="C40" s="143">
        <v>989.85335230180704</v>
      </c>
      <c r="D40" s="11">
        <v>375.41291788396097</v>
      </c>
      <c r="E40" s="11">
        <v>534.43560005689801</v>
      </c>
      <c r="F40" s="11">
        <v>669.54642873221405</v>
      </c>
      <c r="G40" s="11">
        <v>512.63430057691903</v>
      </c>
      <c r="H40" s="11">
        <v>478.56669174953203</v>
      </c>
      <c r="I40" s="502">
        <v>575.41999999999996</v>
      </c>
      <c r="J40" s="502">
        <v>767.1</v>
      </c>
      <c r="K40" s="500"/>
      <c r="L40" s="252">
        <f t="shared" si="0"/>
        <v>590.83847018590438</v>
      </c>
      <c r="M40" s="252">
        <f t="shared" si="1"/>
        <v>612.87116141266642</v>
      </c>
    </row>
    <row r="41" spans="1:13" x14ac:dyDescent="0.2">
      <c r="A41" s="559"/>
      <c r="B41" s="147" t="s">
        <v>224</v>
      </c>
      <c r="C41" s="144">
        <v>1219.7941723776</v>
      </c>
      <c r="D41" s="15">
        <v>1038.3568069663399</v>
      </c>
      <c r="E41" s="15">
        <v>1468.90016637756</v>
      </c>
      <c r="F41" s="15">
        <v>774.05833414088397</v>
      </c>
      <c r="G41" s="15">
        <v>725.72349819361898</v>
      </c>
      <c r="H41" s="15">
        <v>534.801936827345</v>
      </c>
      <c r="I41" s="502">
        <v>1701.99</v>
      </c>
      <c r="J41" s="502">
        <v>1755.55</v>
      </c>
      <c r="K41" s="500"/>
      <c r="L41" s="253">
        <f t="shared" si="0"/>
        <v>1066.2321306976212</v>
      </c>
      <c r="M41" s="253">
        <f t="shared" si="1"/>
        <v>1152.3968643604185</v>
      </c>
    </row>
    <row r="42" spans="1:13" x14ac:dyDescent="0.2">
      <c r="A42" s="559"/>
      <c r="B42" s="147" t="s">
        <v>225</v>
      </c>
      <c r="C42" s="144">
        <v>151.96741884145601</v>
      </c>
      <c r="D42" s="15">
        <v>54.165189604370902</v>
      </c>
      <c r="E42" s="15">
        <v>103.754432356143</v>
      </c>
      <c r="F42" s="15">
        <v>206.76572625563</v>
      </c>
      <c r="G42" s="15">
        <v>202.28495896788499</v>
      </c>
      <c r="H42" s="15">
        <v>119.03061510277701</v>
      </c>
      <c r="I42" s="502">
        <v>59.94</v>
      </c>
      <c r="J42" s="502">
        <v>119.37</v>
      </c>
      <c r="K42" s="500"/>
      <c r="L42" s="253">
        <f t="shared" si="0"/>
        <v>128.2726201611803</v>
      </c>
      <c r="M42" s="253">
        <f t="shared" si="1"/>
        <v>127.15979264103275</v>
      </c>
    </row>
    <row r="43" spans="1:13" ht="13.5" thickBot="1" x14ac:dyDescent="0.25">
      <c r="A43" s="560"/>
      <c r="B43" s="148" t="s">
        <v>226</v>
      </c>
      <c r="C43" s="145">
        <v>8732.8929954349405</v>
      </c>
      <c r="D43" s="140">
        <v>8.6184605911337595</v>
      </c>
      <c r="E43" s="140">
        <v>88.759364235586006</v>
      </c>
      <c r="F43" s="140">
        <v>6302.9070358851504</v>
      </c>
      <c r="G43" s="140">
        <v>310.34210554192401</v>
      </c>
      <c r="H43" s="140">
        <v>101.890281199184</v>
      </c>
      <c r="I43" s="502">
        <v>185.47</v>
      </c>
      <c r="J43" s="502">
        <v>405.68</v>
      </c>
      <c r="K43" s="500"/>
      <c r="L43" s="254">
        <f t="shared" si="0"/>
        <v>2247.2686061268455</v>
      </c>
      <c r="M43" s="254">
        <f t="shared" si="1"/>
        <v>2017.0700303609897</v>
      </c>
    </row>
    <row r="44" spans="1:13" x14ac:dyDescent="0.2">
      <c r="A44" s="559" t="s">
        <v>303</v>
      </c>
      <c r="B44" s="146" t="s">
        <v>223</v>
      </c>
      <c r="C44" s="143">
        <v>800.20885961879003</v>
      </c>
      <c r="D44" s="11">
        <v>589.31839858765397</v>
      </c>
      <c r="E44" s="11">
        <v>542.94854618724003</v>
      </c>
      <c r="F44" s="11">
        <v>749.49440431291805</v>
      </c>
      <c r="G44" s="11">
        <v>811.206928981484</v>
      </c>
      <c r="H44" s="11">
        <v>953.44786138402196</v>
      </c>
      <c r="I44" s="502">
        <v>587.4</v>
      </c>
      <c r="J44" s="502">
        <v>1447.04</v>
      </c>
      <c r="K44" s="500"/>
      <c r="L44" s="252">
        <f t="shared" si="0"/>
        <v>719.14642843887248</v>
      </c>
      <c r="M44" s="252">
        <f t="shared" si="1"/>
        <v>810.13312488401345</v>
      </c>
    </row>
    <row r="45" spans="1:13" x14ac:dyDescent="0.2">
      <c r="A45" s="559"/>
      <c r="B45" s="147" t="s">
        <v>224</v>
      </c>
      <c r="C45" s="144">
        <v>3880.3487810766001</v>
      </c>
      <c r="D45" s="15">
        <v>2480.25296496076</v>
      </c>
      <c r="E45" s="15">
        <v>3727.4958487142599</v>
      </c>
      <c r="F45" s="15">
        <v>4473.4235730678201</v>
      </c>
      <c r="G45" s="15">
        <v>3641.4781252083699</v>
      </c>
      <c r="H45" s="15">
        <v>2165.3468581668799</v>
      </c>
      <c r="I45" s="502">
        <v>3031.54</v>
      </c>
      <c r="J45" s="502">
        <v>5750.64</v>
      </c>
      <c r="K45" s="500"/>
      <c r="L45" s="253">
        <f t="shared" si="0"/>
        <v>3342.8408787420985</v>
      </c>
      <c r="M45" s="253">
        <f t="shared" si="1"/>
        <v>3643.815768899336</v>
      </c>
    </row>
    <row r="46" spans="1:13" x14ac:dyDescent="0.2">
      <c r="A46" s="559"/>
      <c r="B46" s="147" t="s">
        <v>225</v>
      </c>
      <c r="C46" s="144">
        <v>244.67577109995699</v>
      </c>
      <c r="D46" s="15">
        <v>307.96427687730898</v>
      </c>
      <c r="E46" s="15">
        <v>332.30623575543302</v>
      </c>
      <c r="F46" s="15">
        <v>334.40395293273798</v>
      </c>
      <c r="G46" s="15">
        <v>578.55195584927401</v>
      </c>
      <c r="H46" s="15">
        <v>597.96397497168903</v>
      </c>
      <c r="I46" s="502">
        <v>490.35</v>
      </c>
      <c r="J46" s="502">
        <v>836.38</v>
      </c>
      <c r="K46" s="500"/>
      <c r="L46" s="253">
        <f t="shared" si="0"/>
        <v>412.31659535520004</v>
      </c>
      <c r="M46" s="253">
        <f t="shared" si="1"/>
        <v>465.32452093580002</v>
      </c>
    </row>
    <row r="47" spans="1:13" ht="13.5" thickBot="1" x14ac:dyDescent="0.25">
      <c r="A47" s="560"/>
      <c r="B47" s="148" t="s">
        <v>226</v>
      </c>
      <c r="C47" s="145">
        <v>3723.1587052913101</v>
      </c>
      <c r="D47" s="140">
        <v>92.446672803528799</v>
      </c>
      <c r="E47" s="140">
        <v>429.13740217628498</v>
      </c>
      <c r="F47" s="140">
        <v>25231.428080916201</v>
      </c>
      <c r="G47" s="140">
        <v>8099.0517005148504</v>
      </c>
      <c r="H47" s="140">
        <v>509.440714587287</v>
      </c>
      <c r="I47" s="502">
        <v>204.75</v>
      </c>
      <c r="J47" s="502">
        <v>8391.92</v>
      </c>
      <c r="K47" s="500"/>
      <c r="L47" s="254">
        <f t="shared" si="0"/>
        <v>5469.916182327067</v>
      </c>
      <c r="M47" s="254">
        <f t="shared" si="1"/>
        <v>5835.166659536183</v>
      </c>
    </row>
    <row r="48" spans="1:13" x14ac:dyDescent="0.2">
      <c r="A48" s="559" t="s">
        <v>304</v>
      </c>
      <c r="B48" s="146" t="s">
        <v>223</v>
      </c>
      <c r="C48" s="143">
        <v>355.83786879631703</v>
      </c>
      <c r="D48" s="11">
        <v>140.78826819135699</v>
      </c>
      <c r="E48" s="11">
        <v>389.53964107623699</v>
      </c>
      <c r="F48" s="11">
        <v>394.570420360208</v>
      </c>
      <c r="G48" s="11">
        <v>419.90573708776401</v>
      </c>
      <c r="H48" s="11">
        <v>376.56206059012999</v>
      </c>
      <c r="I48" s="502">
        <v>531.88</v>
      </c>
      <c r="J48" s="502">
        <v>576.28</v>
      </c>
      <c r="K48" s="500"/>
      <c r="L48" s="252">
        <f t="shared" si="0"/>
        <v>372.72628515743048</v>
      </c>
      <c r="M48" s="252">
        <f t="shared" si="1"/>
        <v>398.17049951275169</v>
      </c>
    </row>
    <row r="49" spans="1:13" x14ac:dyDescent="0.2">
      <c r="A49" s="559"/>
      <c r="B49" s="147" t="s">
        <v>224</v>
      </c>
      <c r="C49" s="144">
        <v>1095.9312926405901</v>
      </c>
      <c r="D49" s="15">
        <v>854.51657035191897</v>
      </c>
      <c r="E49" s="15">
        <v>1466.21325316046</v>
      </c>
      <c r="F49" s="15">
        <v>2483.1581556768501</v>
      </c>
      <c r="G49" s="15">
        <v>2039.0226851448699</v>
      </c>
      <c r="H49" s="15">
        <v>3164.6037010248601</v>
      </c>
      <c r="I49" s="502">
        <v>2650.33</v>
      </c>
      <c r="J49" s="502">
        <v>3254.75</v>
      </c>
      <c r="K49" s="500"/>
      <c r="L49" s="253">
        <f t="shared" si="0"/>
        <v>1964.8250939999357</v>
      </c>
      <c r="M49" s="253">
        <f t="shared" si="1"/>
        <v>2126.0657072499434</v>
      </c>
    </row>
    <row r="50" spans="1:13" x14ac:dyDescent="0.2">
      <c r="A50" s="559"/>
      <c r="B50" s="147" t="s">
        <v>225</v>
      </c>
      <c r="C50" s="144">
        <v>169.20190449208999</v>
      </c>
      <c r="D50" s="15">
        <v>104.831396513027</v>
      </c>
      <c r="E50" s="15">
        <v>287.41619497239799</v>
      </c>
      <c r="F50" s="15">
        <v>154.35835630565299</v>
      </c>
      <c r="G50" s="15">
        <v>201.27189611388701</v>
      </c>
      <c r="H50" s="15">
        <v>178.97927761070599</v>
      </c>
      <c r="I50" s="502">
        <v>128.82</v>
      </c>
      <c r="J50" s="502">
        <v>202.43</v>
      </c>
      <c r="K50" s="500"/>
      <c r="L50" s="253">
        <f t="shared" si="0"/>
        <v>174.98271800110868</v>
      </c>
      <c r="M50" s="253">
        <f t="shared" si="1"/>
        <v>178.41362825097011</v>
      </c>
    </row>
    <row r="51" spans="1:13" ht="13.5" thickBot="1" x14ac:dyDescent="0.25">
      <c r="A51" s="560"/>
      <c r="B51" s="148" t="s">
        <v>226</v>
      </c>
      <c r="C51" s="145">
        <v>650.91046448707596</v>
      </c>
      <c r="D51" s="140">
        <v>31.894402644237701</v>
      </c>
      <c r="E51" s="140">
        <v>594.58490209950605</v>
      </c>
      <c r="F51" s="140">
        <v>162.568704264107</v>
      </c>
      <c r="G51" s="140">
        <v>383.77766546672598</v>
      </c>
      <c r="H51" s="140">
        <v>1934.7821706975601</v>
      </c>
      <c r="I51" s="502">
        <v>48.73</v>
      </c>
      <c r="J51" s="502">
        <v>316.35000000000002</v>
      </c>
      <c r="K51" s="500"/>
      <c r="L51" s="254">
        <f t="shared" si="0"/>
        <v>543.89261566560185</v>
      </c>
      <c r="M51" s="254">
        <f t="shared" si="1"/>
        <v>515.44978870740158</v>
      </c>
    </row>
    <row r="52" spans="1:13" x14ac:dyDescent="0.2">
      <c r="A52" s="559" t="s">
        <v>287</v>
      </c>
      <c r="B52" s="146" t="s">
        <v>223</v>
      </c>
      <c r="C52" s="143">
        <v>30.207250411968602</v>
      </c>
      <c r="D52" s="11">
        <v>7.9135930720724303</v>
      </c>
      <c r="E52" s="11">
        <v>90.501427217569599</v>
      </c>
      <c r="F52" s="11">
        <v>82.243551779526896</v>
      </c>
      <c r="G52" s="11">
        <v>95.213216727954801</v>
      </c>
      <c r="H52" s="11">
        <v>112.04617150439999</v>
      </c>
      <c r="I52" s="502">
        <v>147.61000000000001</v>
      </c>
      <c r="J52" s="502">
        <v>138.99</v>
      </c>
      <c r="K52" s="500"/>
      <c r="L52" s="252">
        <f t="shared" si="0"/>
        <v>80.819315816213177</v>
      </c>
      <c r="M52" s="252">
        <f t="shared" si="1"/>
        <v>88.090651339186536</v>
      </c>
    </row>
    <row r="53" spans="1:13" x14ac:dyDescent="0.2">
      <c r="A53" s="559"/>
      <c r="B53" s="147" t="s">
        <v>224</v>
      </c>
      <c r="C53" s="144">
        <v>78.869874149581506</v>
      </c>
      <c r="D53" s="15">
        <v>0.83201647564459802</v>
      </c>
      <c r="E53" s="15">
        <v>66.172903237582105</v>
      </c>
      <c r="F53" s="15">
        <v>57.999869016104199</v>
      </c>
      <c r="G53" s="15">
        <v>166.45928273817799</v>
      </c>
      <c r="H53" s="15">
        <v>46.871653677871201</v>
      </c>
      <c r="I53" s="502">
        <v>0.47</v>
      </c>
      <c r="J53" s="502">
        <v>31.3</v>
      </c>
      <c r="K53" s="500"/>
      <c r="L53" s="253">
        <f t="shared" si="0"/>
        <v>59.667942756423088</v>
      </c>
      <c r="M53" s="253">
        <f t="shared" si="1"/>
        <v>56.121949911870203</v>
      </c>
    </row>
    <row r="54" spans="1:13" x14ac:dyDescent="0.2">
      <c r="A54" s="559"/>
      <c r="B54" s="147" t="s">
        <v>225</v>
      </c>
      <c r="C54" s="144">
        <v>11.496654588699</v>
      </c>
      <c r="D54" s="15">
        <v>3.2182042416786101</v>
      </c>
      <c r="E54" s="15">
        <v>108.75351888177801</v>
      </c>
      <c r="F54" s="15">
        <v>19.2736190056232</v>
      </c>
      <c r="G54" s="15">
        <v>30.400699679588399</v>
      </c>
      <c r="H54" s="15">
        <v>38.049311048750603</v>
      </c>
      <c r="I54" s="502">
        <v>14.55</v>
      </c>
      <c r="J54" s="502">
        <v>13.17</v>
      </c>
      <c r="K54" s="500"/>
      <c r="L54" s="253">
        <f t="shared" si="0"/>
        <v>32.24885820658826</v>
      </c>
      <c r="M54" s="253">
        <f t="shared" si="1"/>
        <v>29.864000930764728</v>
      </c>
    </row>
    <row r="55" spans="1:13" ht="13.5" thickBot="1" x14ac:dyDescent="0.25">
      <c r="A55" s="560"/>
      <c r="B55" s="148" t="s">
        <v>226</v>
      </c>
      <c r="C55" s="145">
        <v>0</v>
      </c>
      <c r="D55" s="140">
        <v>0</v>
      </c>
      <c r="E55" s="140">
        <v>0</v>
      </c>
      <c r="F55" s="140">
        <v>35.176716846900497</v>
      </c>
      <c r="G55" s="140">
        <v>2.45097457844285</v>
      </c>
      <c r="H55" s="140">
        <v>22.301901555016599</v>
      </c>
      <c r="I55" s="502">
        <v>130.78</v>
      </c>
      <c r="J55" s="502">
        <v>1.88</v>
      </c>
      <c r="K55" s="500"/>
      <c r="L55" s="254">
        <f t="shared" si="0"/>
        <v>27.244227568622851</v>
      </c>
      <c r="M55" s="254">
        <f t="shared" si="1"/>
        <v>24.073699122544994</v>
      </c>
    </row>
    <row r="56" spans="1:13" x14ac:dyDescent="0.2">
      <c r="A56" s="559" t="s">
        <v>305</v>
      </c>
      <c r="B56" s="146" t="s">
        <v>223</v>
      </c>
      <c r="C56" s="143">
        <v>0</v>
      </c>
      <c r="D56" s="11">
        <v>0</v>
      </c>
      <c r="E56" s="11">
        <v>0</v>
      </c>
      <c r="F56" s="11">
        <v>8.9963054187200006E-2</v>
      </c>
      <c r="G56" s="11">
        <v>0.39489702325829801</v>
      </c>
      <c r="H56" s="11">
        <v>0</v>
      </c>
      <c r="I56" s="502">
        <v>0</v>
      </c>
      <c r="J56" s="502">
        <v>0</v>
      </c>
      <c r="K56" s="500"/>
      <c r="L56" s="252">
        <f t="shared" si="0"/>
        <v>6.9265725349356863E-2</v>
      </c>
      <c r="M56" s="252">
        <f t="shared" si="1"/>
        <v>6.0607509680687253E-2</v>
      </c>
    </row>
    <row r="57" spans="1:13" x14ac:dyDescent="0.2">
      <c r="A57" s="559"/>
      <c r="B57" s="147" t="s">
        <v>224</v>
      </c>
      <c r="C57" s="144">
        <v>0</v>
      </c>
      <c r="D57" s="15">
        <v>0</v>
      </c>
      <c r="E57" s="15">
        <v>0</v>
      </c>
      <c r="F57" s="15">
        <v>0</v>
      </c>
      <c r="G57" s="15">
        <v>0</v>
      </c>
      <c r="H57" s="15">
        <v>0</v>
      </c>
      <c r="I57" s="502">
        <v>0</v>
      </c>
      <c r="J57" s="502">
        <v>0</v>
      </c>
      <c r="K57" s="500"/>
      <c r="L57" s="253">
        <f t="shared" si="0"/>
        <v>0</v>
      </c>
      <c r="M57" s="253">
        <f t="shared" si="1"/>
        <v>0</v>
      </c>
    </row>
    <row r="58" spans="1:13" x14ac:dyDescent="0.2">
      <c r="A58" s="559"/>
      <c r="B58" s="147" t="s">
        <v>225</v>
      </c>
      <c r="C58" s="144">
        <v>0</v>
      </c>
      <c r="D58" s="15">
        <v>0</v>
      </c>
      <c r="E58" s="15">
        <v>18.080199706178501</v>
      </c>
      <c r="F58" s="15">
        <v>5.8923633513642599</v>
      </c>
      <c r="G58" s="15">
        <v>8.6216208215631003</v>
      </c>
      <c r="H58" s="15">
        <v>0.25401952447700799</v>
      </c>
      <c r="I58" s="502">
        <v>18.34</v>
      </c>
      <c r="J58" s="502">
        <v>8.4</v>
      </c>
      <c r="K58" s="500"/>
      <c r="L58" s="253">
        <f t="shared" si="0"/>
        <v>7.3126004862261249</v>
      </c>
      <c r="M58" s="253">
        <f t="shared" si="1"/>
        <v>7.4485254254478592</v>
      </c>
    </row>
    <row r="59" spans="1:13" ht="13.5" thickBot="1" x14ac:dyDescent="0.25">
      <c r="A59" s="560"/>
      <c r="B59" s="148" t="s">
        <v>226</v>
      </c>
      <c r="C59" s="145">
        <v>0</v>
      </c>
      <c r="D59" s="140">
        <v>0</v>
      </c>
      <c r="E59" s="140">
        <v>804.39558289384604</v>
      </c>
      <c r="F59" s="140">
        <v>6287.5292463385404</v>
      </c>
      <c r="G59" s="140">
        <v>517.00433232737305</v>
      </c>
      <c r="H59" s="140">
        <v>40.419669389706797</v>
      </c>
      <c r="I59" s="502">
        <v>0</v>
      </c>
      <c r="J59" s="502">
        <v>0</v>
      </c>
      <c r="K59" s="500"/>
      <c r="L59" s="254">
        <f t="shared" si="0"/>
        <v>1092.7641187070665</v>
      </c>
      <c r="M59" s="254">
        <f t="shared" si="1"/>
        <v>956.16860386868325</v>
      </c>
    </row>
    <row r="60" spans="1:13" x14ac:dyDescent="0.2">
      <c r="A60" s="559" t="s">
        <v>306</v>
      </c>
      <c r="B60" s="146" t="s">
        <v>223</v>
      </c>
      <c r="C60" s="143">
        <v>56.666768763729898</v>
      </c>
      <c r="D60" s="11">
        <v>24.134104937353001</v>
      </c>
      <c r="E60" s="11">
        <v>43.971382897915703</v>
      </c>
      <c r="F60" s="11">
        <v>76.437423510635099</v>
      </c>
      <c r="G60" s="11">
        <v>50.167181628459701</v>
      </c>
      <c r="H60" s="11">
        <v>60.413603000795803</v>
      </c>
      <c r="I60" s="502">
        <v>99.76</v>
      </c>
      <c r="J60" s="502">
        <v>144.26</v>
      </c>
      <c r="K60" s="500"/>
      <c r="L60" s="252">
        <f t="shared" si="0"/>
        <v>58.792923534127034</v>
      </c>
      <c r="M60" s="252">
        <f t="shared" si="1"/>
        <v>69.476308092361151</v>
      </c>
    </row>
    <row r="61" spans="1:13" x14ac:dyDescent="0.2">
      <c r="A61" s="559"/>
      <c r="B61" s="147" t="s">
        <v>224</v>
      </c>
      <c r="C61" s="144">
        <v>2225.98605471988</v>
      </c>
      <c r="D61" s="15">
        <v>1821.07663438791</v>
      </c>
      <c r="E61" s="15">
        <v>2099.5587417053098</v>
      </c>
      <c r="F61" s="15">
        <v>2367.8762283124902</v>
      </c>
      <c r="G61" s="15">
        <v>2528.85663155559</v>
      </c>
      <c r="H61" s="15">
        <v>2295.3830759242101</v>
      </c>
      <c r="I61" s="502">
        <v>1789.77</v>
      </c>
      <c r="J61" s="502">
        <v>3479.82</v>
      </c>
      <c r="K61" s="500"/>
      <c r="L61" s="253">
        <f t="shared" si="0"/>
        <v>2161.2153380864847</v>
      </c>
      <c r="M61" s="253">
        <f t="shared" si="1"/>
        <v>2326.0409208256742</v>
      </c>
    </row>
    <row r="62" spans="1:13" x14ac:dyDescent="0.2">
      <c r="A62" s="559"/>
      <c r="B62" s="147" t="s">
        <v>225</v>
      </c>
      <c r="C62" s="144">
        <v>72.710933821176994</v>
      </c>
      <c r="D62" s="15">
        <v>55.470817309647501</v>
      </c>
      <c r="E62" s="15">
        <v>95.356166142898203</v>
      </c>
      <c r="F62" s="15">
        <v>68.112965828220197</v>
      </c>
      <c r="G62" s="15">
        <v>73.0903013605339</v>
      </c>
      <c r="H62" s="15">
        <v>97.886526519549705</v>
      </c>
      <c r="I62" s="502">
        <v>76.319999999999993</v>
      </c>
      <c r="J62" s="502">
        <v>95.09</v>
      </c>
      <c r="K62" s="500"/>
      <c r="L62" s="253">
        <f t="shared" si="0"/>
        <v>76.992530140289503</v>
      </c>
      <c r="M62" s="253">
        <f t="shared" si="1"/>
        <v>79.254713872753314</v>
      </c>
    </row>
    <row r="63" spans="1:13" ht="13.5" thickBot="1" x14ac:dyDescent="0.25">
      <c r="A63" s="560"/>
      <c r="B63" s="148" t="s">
        <v>226</v>
      </c>
      <c r="C63" s="145">
        <v>1154.2258720592099</v>
      </c>
      <c r="D63" s="140">
        <v>11.3289375643492</v>
      </c>
      <c r="E63" s="140">
        <v>107.192248703185</v>
      </c>
      <c r="F63" s="140">
        <v>119.84550270302501</v>
      </c>
      <c r="G63" s="140">
        <v>54.368617698659797</v>
      </c>
      <c r="H63" s="140">
        <v>116.028068464645</v>
      </c>
      <c r="I63" s="502">
        <v>431.28</v>
      </c>
      <c r="J63" s="502">
        <v>522.13</v>
      </c>
      <c r="K63" s="500"/>
      <c r="L63" s="254">
        <f t="shared" si="0"/>
        <v>284.89560674186771</v>
      </c>
      <c r="M63" s="254">
        <f t="shared" si="1"/>
        <v>314.54990589913422</v>
      </c>
    </row>
    <row r="64" spans="1:13" x14ac:dyDescent="0.2">
      <c r="A64" s="559" t="s">
        <v>307</v>
      </c>
      <c r="B64" s="146" t="s">
        <v>223</v>
      </c>
      <c r="C64" s="143">
        <v>174.691468462795</v>
      </c>
      <c r="D64" s="11">
        <v>138.95816765432099</v>
      </c>
      <c r="E64" s="11">
        <v>213.64704165236699</v>
      </c>
      <c r="F64" s="11">
        <v>150.39457077852899</v>
      </c>
      <c r="G64" s="11">
        <v>195.41135875207601</v>
      </c>
      <c r="H64" s="11">
        <v>126.420827568647</v>
      </c>
      <c r="I64" s="502">
        <v>202.32</v>
      </c>
      <c r="J64" s="502">
        <v>495.09</v>
      </c>
      <c r="K64" s="500"/>
      <c r="L64" s="252">
        <f t="shared" si="0"/>
        <v>171.69191926696212</v>
      </c>
      <c r="M64" s="252">
        <f t="shared" si="1"/>
        <v>212.11667935859185</v>
      </c>
    </row>
    <row r="65" spans="1:13" x14ac:dyDescent="0.2">
      <c r="A65" s="559"/>
      <c r="B65" s="147" t="s">
        <v>224</v>
      </c>
      <c r="C65" s="144">
        <v>9656.0853326328797</v>
      </c>
      <c r="D65" s="15">
        <v>9857.5979770658105</v>
      </c>
      <c r="E65" s="15">
        <v>9591.7127247644803</v>
      </c>
      <c r="F65" s="15">
        <v>8789.7274023633508</v>
      </c>
      <c r="G65" s="15">
        <v>8305.83783964139</v>
      </c>
      <c r="H65" s="15">
        <v>7850.7287136589903</v>
      </c>
      <c r="I65" s="502">
        <v>9787.82</v>
      </c>
      <c r="J65" s="502">
        <v>11640.89</v>
      </c>
      <c r="K65" s="500"/>
      <c r="L65" s="253">
        <f t="shared" si="0"/>
        <v>9119.9299985895577</v>
      </c>
      <c r="M65" s="253">
        <f t="shared" si="1"/>
        <v>9435.0499987658623</v>
      </c>
    </row>
    <row r="66" spans="1:13" x14ac:dyDescent="0.2">
      <c r="A66" s="559"/>
      <c r="B66" s="147" t="s">
        <v>225</v>
      </c>
      <c r="C66" s="144">
        <v>109.504112465953</v>
      </c>
      <c r="D66" s="15">
        <v>75.989731123928294</v>
      </c>
      <c r="E66" s="15">
        <v>207.71364671144599</v>
      </c>
      <c r="F66" s="15">
        <v>104.037879962232</v>
      </c>
      <c r="G66" s="15">
        <v>149.20913482260201</v>
      </c>
      <c r="H66" s="15">
        <v>229.261074634582</v>
      </c>
      <c r="I66" s="502">
        <v>207.87</v>
      </c>
      <c r="J66" s="502">
        <v>356.15</v>
      </c>
      <c r="K66" s="500"/>
      <c r="L66" s="253">
        <f t="shared" si="0"/>
        <v>154.79793996010616</v>
      </c>
      <c r="M66" s="253">
        <f t="shared" si="1"/>
        <v>179.96694746509291</v>
      </c>
    </row>
    <row r="67" spans="1:13" ht="13.5" thickBot="1" x14ac:dyDescent="0.25">
      <c r="A67" s="560"/>
      <c r="B67" s="148" t="s">
        <v>226</v>
      </c>
      <c r="C67" s="145">
        <v>144.58420673523401</v>
      </c>
      <c r="D67" s="140">
        <v>3104.72466187395</v>
      </c>
      <c r="E67" s="140">
        <v>153.253305140501</v>
      </c>
      <c r="F67" s="140">
        <v>334.790628214999</v>
      </c>
      <c r="G67" s="140">
        <v>2301.7374803883999</v>
      </c>
      <c r="H67" s="140">
        <v>878.03937458891903</v>
      </c>
      <c r="I67" s="502">
        <v>35.909999999999997</v>
      </c>
      <c r="J67" s="502">
        <v>693.61</v>
      </c>
      <c r="K67" s="500"/>
      <c r="L67" s="254">
        <f t="shared" si="0"/>
        <v>993.29137956314321</v>
      </c>
      <c r="M67" s="254">
        <f t="shared" si="1"/>
        <v>955.8312071177503</v>
      </c>
    </row>
    <row r="68" spans="1:13" x14ac:dyDescent="0.2">
      <c r="A68" s="559" t="s">
        <v>308</v>
      </c>
      <c r="B68" s="146" t="s">
        <v>223</v>
      </c>
      <c r="C68" s="143">
        <v>783.44714215780004</v>
      </c>
      <c r="D68" s="11">
        <v>276.36699830420201</v>
      </c>
      <c r="E68" s="11">
        <v>203.649388507103</v>
      </c>
      <c r="F68" s="11">
        <v>595.23100976139096</v>
      </c>
      <c r="G68" s="11">
        <v>604.69508826271306</v>
      </c>
      <c r="H68" s="11">
        <v>490.39225407721102</v>
      </c>
      <c r="I68" s="502">
        <v>621.61</v>
      </c>
      <c r="J68" s="502">
        <v>852.44</v>
      </c>
      <c r="K68" s="500"/>
      <c r="L68" s="252">
        <f t="shared" si="0"/>
        <v>510.77026872434573</v>
      </c>
      <c r="M68" s="252">
        <f t="shared" si="1"/>
        <v>553.47898513380255</v>
      </c>
    </row>
    <row r="69" spans="1:13" x14ac:dyDescent="0.2">
      <c r="A69" s="559"/>
      <c r="B69" s="147" t="s">
        <v>224</v>
      </c>
      <c r="C69" s="144">
        <v>1121.0743351849101</v>
      </c>
      <c r="D69" s="15">
        <v>392.35787347365402</v>
      </c>
      <c r="E69" s="15">
        <v>677.42249797540103</v>
      </c>
      <c r="F69" s="15">
        <v>1330.72505374249</v>
      </c>
      <c r="G69" s="15">
        <v>1090.0449552733201</v>
      </c>
      <c r="H69" s="15">
        <v>1014.16465586677</v>
      </c>
      <c r="I69" s="502">
        <v>1961.92</v>
      </c>
      <c r="J69" s="502">
        <v>6231.27</v>
      </c>
      <c r="K69" s="500"/>
      <c r="L69" s="253">
        <f t="shared" ref="L69:L76" si="2">AVERAGE(C69:I69)</f>
        <v>1083.9584816452207</v>
      </c>
      <c r="M69" s="253">
        <f t="shared" ref="M69:M76" si="3">AVERAGE(C69:J69)</f>
        <v>1727.3724214395681</v>
      </c>
    </row>
    <row r="70" spans="1:13" x14ac:dyDescent="0.2">
      <c r="A70" s="559"/>
      <c r="B70" s="147" t="s">
        <v>225</v>
      </c>
      <c r="C70" s="144">
        <v>164.288795403161</v>
      </c>
      <c r="D70" s="15">
        <v>121.547183977877</v>
      </c>
      <c r="E70" s="15">
        <v>114.124128808564</v>
      </c>
      <c r="F70" s="15">
        <v>197.38209939430499</v>
      </c>
      <c r="G70" s="15">
        <v>319.52355235341901</v>
      </c>
      <c r="H70" s="15">
        <v>103.686898242097</v>
      </c>
      <c r="I70" s="502">
        <v>312.01</v>
      </c>
      <c r="J70" s="502">
        <v>426.69</v>
      </c>
      <c r="K70" s="500"/>
      <c r="L70" s="253">
        <f t="shared" si="2"/>
        <v>190.36609402563184</v>
      </c>
      <c r="M70" s="253">
        <f t="shared" si="3"/>
        <v>219.90658227242787</v>
      </c>
    </row>
    <row r="71" spans="1:13" ht="13.5" thickBot="1" x14ac:dyDescent="0.25">
      <c r="A71" s="560"/>
      <c r="B71" s="148" t="s">
        <v>226</v>
      </c>
      <c r="C71" s="145">
        <v>275.05548975137702</v>
      </c>
      <c r="D71" s="140">
        <v>76.055240353039494</v>
      </c>
      <c r="E71" s="140">
        <v>4.7947945969944099</v>
      </c>
      <c r="F71" s="140">
        <v>449.51501671145598</v>
      </c>
      <c r="G71" s="140">
        <v>7727.4065908911898</v>
      </c>
      <c r="H71" s="140">
        <v>768.03606889030004</v>
      </c>
      <c r="I71" s="502">
        <v>64.25</v>
      </c>
      <c r="J71" s="502">
        <v>649.67999999999995</v>
      </c>
      <c r="K71" s="500"/>
      <c r="L71" s="254">
        <f t="shared" si="2"/>
        <v>1337.8733144563369</v>
      </c>
      <c r="M71" s="254">
        <f t="shared" si="3"/>
        <v>1251.8491501492947</v>
      </c>
    </row>
    <row r="72" spans="1:13" x14ac:dyDescent="0.2">
      <c r="A72" s="559" t="s">
        <v>309</v>
      </c>
      <c r="B72" s="146" t="s">
        <v>223</v>
      </c>
      <c r="C72" s="143">
        <v>364.23970842918402</v>
      </c>
      <c r="D72" s="11">
        <v>165.06662293721499</v>
      </c>
      <c r="E72" s="11">
        <v>169.63937324446499</v>
      </c>
      <c r="F72" s="11">
        <v>197.67126037204599</v>
      </c>
      <c r="G72" s="11">
        <v>204.86417293452999</v>
      </c>
      <c r="H72" s="11">
        <v>345.27326157594899</v>
      </c>
      <c r="I72" s="502">
        <v>177.79</v>
      </c>
      <c r="J72" s="502">
        <v>333.31</v>
      </c>
      <c r="K72" s="500"/>
      <c r="L72" s="252">
        <f t="shared" si="2"/>
        <v>232.07777135619841</v>
      </c>
      <c r="M72" s="252">
        <f t="shared" si="3"/>
        <v>244.73179993667361</v>
      </c>
    </row>
    <row r="73" spans="1:13" x14ac:dyDescent="0.2">
      <c r="A73" s="559"/>
      <c r="B73" s="147" t="s">
        <v>224</v>
      </c>
      <c r="C73" s="144">
        <v>509.95463699679402</v>
      </c>
      <c r="D73" s="15">
        <v>458.67458872380502</v>
      </c>
      <c r="E73" s="15">
        <v>554.04070372482499</v>
      </c>
      <c r="F73" s="15">
        <v>536.19958539196398</v>
      </c>
      <c r="G73" s="15">
        <v>598.99330478479703</v>
      </c>
      <c r="H73" s="15">
        <v>888.90875555091998</v>
      </c>
      <c r="I73" s="502">
        <v>605.26</v>
      </c>
      <c r="J73" s="502">
        <v>685.78</v>
      </c>
      <c r="K73" s="500"/>
      <c r="L73" s="253">
        <f t="shared" si="2"/>
        <v>593.14736788187213</v>
      </c>
      <c r="M73" s="253">
        <f t="shared" si="3"/>
        <v>604.72644689663809</v>
      </c>
    </row>
    <row r="74" spans="1:13" x14ac:dyDescent="0.2">
      <c r="A74" s="559"/>
      <c r="B74" s="147" t="s">
        <v>225</v>
      </c>
      <c r="C74" s="144">
        <v>922.19995071147605</v>
      </c>
      <c r="D74" s="15">
        <v>784.05933564871998</v>
      </c>
      <c r="E74" s="15">
        <v>1087.2489257514101</v>
      </c>
      <c r="F74" s="15">
        <v>908.524219068604</v>
      </c>
      <c r="G74" s="15">
        <v>794.30781144206696</v>
      </c>
      <c r="H74" s="15">
        <v>1248.18851153424</v>
      </c>
      <c r="I74" s="502">
        <v>1249.9100000000001</v>
      </c>
      <c r="J74" s="502">
        <v>1343.49</v>
      </c>
      <c r="K74" s="500"/>
      <c r="L74" s="253">
        <f t="shared" si="2"/>
        <v>999.20553630807387</v>
      </c>
      <c r="M74" s="253">
        <f t="shared" si="3"/>
        <v>1042.2410942695647</v>
      </c>
    </row>
    <row r="75" spans="1:13" ht="13.5" thickBot="1" x14ac:dyDescent="0.25">
      <c r="A75" s="560"/>
      <c r="B75" s="148" t="s">
        <v>226</v>
      </c>
      <c r="C75" s="145">
        <v>1801.2074066571699</v>
      </c>
      <c r="D75" s="140">
        <v>704.07261793891905</v>
      </c>
      <c r="E75" s="140">
        <v>1275.4500266858699</v>
      </c>
      <c r="F75" s="140">
        <v>5581.9414632299904</v>
      </c>
      <c r="G75" s="140">
        <v>35474.4319779832</v>
      </c>
      <c r="H75" s="140">
        <v>885.61412033026704</v>
      </c>
      <c r="I75" s="502">
        <v>1563.27</v>
      </c>
      <c r="J75" s="502">
        <v>7432.18</v>
      </c>
      <c r="K75" s="500"/>
      <c r="L75" s="254">
        <f t="shared" si="2"/>
        <v>6755.1410875464881</v>
      </c>
      <c r="M75" s="254">
        <f t="shared" si="3"/>
        <v>6839.7709516031773</v>
      </c>
    </row>
    <row r="76" spans="1:13" ht="13.5" thickBot="1" x14ac:dyDescent="0.25">
      <c r="A76" s="175"/>
      <c r="B76" s="104"/>
      <c r="C76" s="157">
        <v>49698.16040373165</v>
      </c>
      <c r="D76" s="156">
        <v>29920.30714328742</v>
      </c>
      <c r="E76" s="156">
        <v>40457.721614602822</v>
      </c>
      <c r="F76" s="156">
        <v>106008.6357656211</v>
      </c>
      <c r="G76" s="156">
        <v>106085.8286228933</v>
      </c>
      <c r="H76" s="156">
        <v>39935.083302043917</v>
      </c>
      <c r="I76" s="503">
        <f>SUM(I4:I75)</f>
        <v>49103.170000000006</v>
      </c>
      <c r="J76" s="504">
        <f>SUM(J4:J75)</f>
        <v>81919.249999999971</v>
      </c>
      <c r="K76" s="241"/>
      <c r="L76" s="203">
        <f t="shared" si="2"/>
        <v>60172.700978882887</v>
      </c>
      <c r="M76" s="203">
        <f t="shared" si="3"/>
        <v>62891.019606522517</v>
      </c>
    </row>
    <row r="77" spans="1:13" x14ac:dyDescent="0.2">
      <c r="A77" s="323"/>
      <c r="B77" s="317"/>
      <c r="C77" s="319"/>
      <c r="D77" s="319"/>
      <c r="E77" s="319"/>
      <c r="F77" s="319"/>
      <c r="G77" s="319"/>
      <c r="H77" s="319"/>
      <c r="I77" s="319"/>
      <c r="J77" s="319"/>
      <c r="L77" s="319"/>
      <c r="M77" s="319"/>
    </row>
    <row r="78" spans="1:13" x14ac:dyDescent="0.2">
      <c r="A78" s="4" t="s">
        <v>290</v>
      </c>
      <c r="B78" s="317"/>
      <c r="C78" s="319"/>
      <c r="D78" s="319"/>
      <c r="E78" s="319"/>
      <c r="F78" s="319"/>
      <c r="G78" s="319"/>
      <c r="H78" s="319"/>
      <c r="I78" s="319"/>
      <c r="J78" s="319"/>
      <c r="L78" s="319"/>
      <c r="M78" s="319"/>
    </row>
    <row r="79" spans="1:13" ht="13.5" thickBot="1" x14ac:dyDescent="0.25"/>
    <row r="80" spans="1:13" ht="13.5" thickBot="1" x14ac:dyDescent="0.25">
      <c r="A80" s="507" t="s">
        <v>0</v>
      </c>
      <c r="B80" s="508"/>
      <c r="C80" s="509"/>
    </row>
  </sheetData>
  <mergeCells count="20">
    <mergeCell ref="A1:K1"/>
    <mergeCell ref="A52:A55"/>
    <mergeCell ref="A56:A59"/>
    <mergeCell ref="A60:A63"/>
    <mergeCell ref="A64:A67"/>
    <mergeCell ref="A32:A35"/>
    <mergeCell ref="A36:A39"/>
    <mergeCell ref="A40:A43"/>
    <mergeCell ref="A44:A47"/>
    <mergeCell ref="A48:A51"/>
    <mergeCell ref="A12:A15"/>
    <mergeCell ref="A16:A19"/>
    <mergeCell ref="A20:A23"/>
    <mergeCell ref="A24:A27"/>
    <mergeCell ref="A28:A31"/>
    <mergeCell ref="A4:A7"/>
    <mergeCell ref="A8:A11"/>
    <mergeCell ref="A80:C80"/>
    <mergeCell ref="A72:A75"/>
    <mergeCell ref="A68:A71"/>
  </mergeCells>
  <hyperlinks>
    <hyperlink ref="A80:C80" location="'Table of Contents'!A1" display="Link to Table of Contents" xr:uid="{00000000-0004-0000-0E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2" manualBreakCount="2">
    <brk id="35" max="16383" man="1"/>
    <brk id="71" max="16383" man="1"/>
  </rowBreaks>
  <ignoredErrors>
    <ignoredError sqref="L4:L7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620"/>
  <sheetViews>
    <sheetView view="pageLayout" zoomScaleNormal="100" workbookViewId="0">
      <selection sqref="A1:G1"/>
    </sheetView>
  </sheetViews>
  <sheetFormatPr defaultColWidth="9.140625" defaultRowHeight="12.75" x14ac:dyDescent="0.2"/>
  <cols>
    <col min="1" max="1" width="23.7109375" style="4" customWidth="1"/>
    <col min="2" max="2" width="20.7109375" style="4" customWidth="1"/>
    <col min="3" max="10" width="9" style="4" customWidth="1"/>
    <col min="11" max="11" width="1.5703125" style="4" customWidth="1"/>
    <col min="12" max="12" width="9.28515625" style="4" customWidth="1"/>
    <col min="13" max="13" width="10.85546875" style="4" customWidth="1"/>
    <col min="14" max="16384" width="9.140625" style="4"/>
  </cols>
  <sheetData>
    <row r="1" spans="1:13" ht="18" customHeight="1" x14ac:dyDescent="0.2">
      <c r="A1" s="558" t="s">
        <v>310</v>
      </c>
      <c r="B1" s="558"/>
      <c r="C1" s="558"/>
      <c r="D1" s="558"/>
      <c r="E1" s="558"/>
      <c r="F1" s="558"/>
      <c r="G1" s="558"/>
      <c r="H1" s="398"/>
      <c r="I1" s="398"/>
      <c r="J1" s="398"/>
      <c r="K1" s="398"/>
    </row>
    <row r="2" spans="1:13" ht="13.5" thickBot="1" x14ac:dyDescent="0.25">
      <c r="A2" s="27"/>
      <c r="B2" s="27"/>
    </row>
    <row r="3" spans="1:13" ht="41.25" customHeight="1" thickBot="1" x14ac:dyDescent="0.25">
      <c r="A3" s="138" t="s">
        <v>311</v>
      </c>
      <c r="B3" s="166" t="s">
        <v>278</v>
      </c>
      <c r="C3" s="132" t="s">
        <v>60</v>
      </c>
      <c r="D3" s="133" t="s">
        <v>61</v>
      </c>
      <c r="E3" s="133" t="s">
        <v>62</v>
      </c>
      <c r="F3" s="133" t="s">
        <v>63</v>
      </c>
      <c r="G3" s="133" t="s">
        <v>64</v>
      </c>
      <c r="H3" s="133" t="s">
        <v>65</v>
      </c>
      <c r="I3" s="304" t="s">
        <v>221</v>
      </c>
      <c r="J3" s="304" t="s">
        <v>222</v>
      </c>
      <c r="K3" s="239"/>
      <c r="L3" s="386" t="s">
        <v>69</v>
      </c>
      <c r="M3" s="386" t="s">
        <v>70</v>
      </c>
    </row>
    <row r="4" spans="1:13" x14ac:dyDescent="0.2">
      <c r="A4" s="399" t="s">
        <v>312</v>
      </c>
      <c r="B4" s="146" t="s">
        <v>223</v>
      </c>
      <c r="C4" s="143">
        <v>0.114725961538454</v>
      </c>
      <c r="D4" s="11">
        <v>0</v>
      </c>
      <c r="E4" s="11">
        <v>2.3586254612543E-2</v>
      </c>
      <c r="F4" s="11">
        <v>0</v>
      </c>
      <c r="G4" s="11">
        <v>0.26344862572771199</v>
      </c>
      <c r="H4" s="11">
        <v>0.20822839600000001</v>
      </c>
      <c r="I4" s="11">
        <v>0.69</v>
      </c>
      <c r="J4" s="11">
        <v>3.82</v>
      </c>
      <c r="K4" s="240"/>
      <c r="L4" s="252">
        <f>AVERAGE(C4:I4)</f>
        <v>0.18571274826838696</v>
      </c>
      <c r="M4" s="252">
        <f>AVERAGE(C4:J4)</f>
        <v>0.63999865473483863</v>
      </c>
    </row>
    <row r="5" spans="1:13" x14ac:dyDescent="0.2">
      <c r="A5" s="399"/>
      <c r="B5" s="147" t="s">
        <v>224</v>
      </c>
      <c r="C5" s="144">
        <v>67.3313612288038</v>
      </c>
      <c r="D5" s="15">
        <v>6.6410729817643501</v>
      </c>
      <c r="E5" s="15">
        <v>34.0888768450139</v>
      </c>
      <c r="F5" s="15">
        <v>53.203213722400001</v>
      </c>
      <c r="G5" s="15">
        <v>9.3854297049930295</v>
      </c>
      <c r="H5" s="15">
        <v>4.1055504809999999</v>
      </c>
      <c r="I5" s="15">
        <v>0</v>
      </c>
      <c r="J5" s="15">
        <v>1.77</v>
      </c>
      <c r="K5" s="240"/>
      <c r="L5" s="253">
        <f t="shared" ref="L5:L68" si="0">AVERAGE(C5:I5)</f>
        <v>24.965072137710727</v>
      </c>
      <c r="M5" s="253">
        <f t="shared" ref="M5:M68" si="1">AVERAGE(C5:J5)</f>
        <v>22.065688120496887</v>
      </c>
    </row>
    <row r="6" spans="1:13" x14ac:dyDescent="0.2">
      <c r="A6" s="399"/>
      <c r="B6" s="147" t="s">
        <v>225</v>
      </c>
      <c r="C6" s="144">
        <v>2.6809207138198201</v>
      </c>
      <c r="D6" s="15">
        <v>1.33371668337842</v>
      </c>
      <c r="E6" s="15">
        <v>5.5396300375955603</v>
      </c>
      <c r="F6" s="15">
        <v>11.185601614055299</v>
      </c>
      <c r="G6" s="15">
        <v>2.7826867582847399</v>
      </c>
      <c r="H6" s="15">
        <v>3.9421806519999998</v>
      </c>
      <c r="I6" s="15">
        <v>3.98</v>
      </c>
      <c r="J6" s="15">
        <v>10.63</v>
      </c>
      <c r="K6" s="240"/>
      <c r="L6" s="253">
        <f t="shared" si="0"/>
        <v>4.4921052084476916</v>
      </c>
      <c r="M6" s="253">
        <f t="shared" si="1"/>
        <v>5.2593420573917307</v>
      </c>
    </row>
    <row r="7" spans="1:13" ht="13.5" thickBot="1" x14ac:dyDescent="0.25">
      <c r="A7" s="400"/>
      <c r="B7" s="148" t="s">
        <v>226</v>
      </c>
      <c r="C7" s="145">
        <v>0</v>
      </c>
      <c r="D7" s="140">
        <v>0</v>
      </c>
      <c r="E7" s="140">
        <v>0</v>
      </c>
      <c r="F7" s="140">
        <v>1.76893262987009</v>
      </c>
      <c r="G7" s="140">
        <v>0</v>
      </c>
      <c r="H7" s="140">
        <v>0</v>
      </c>
      <c r="I7" s="140">
        <v>0</v>
      </c>
      <c r="J7" s="140">
        <v>0</v>
      </c>
      <c r="K7" s="240"/>
      <c r="L7" s="254">
        <f t="shared" si="0"/>
        <v>0.25270466141001285</v>
      </c>
      <c r="M7" s="254">
        <f t="shared" si="1"/>
        <v>0.22111657873376125</v>
      </c>
    </row>
    <row r="8" spans="1:13" x14ac:dyDescent="0.2">
      <c r="A8" s="399" t="s">
        <v>313</v>
      </c>
      <c r="B8" s="146" t="s">
        <v>223</v>
      </c>
      <c r="C8" s="143">
        <v>239.34160053582499</v>
      </c>
      <c r="D8" s="11">
        <v>85.879426486952198</v>
      </c>
      <c r="E8" s="11">
        <v>45.9746281996755</v>
      </c>
      <c r="F8" s="11">
        <v>57.8738223144613</v>
      </c>
      <c r="G8" s="11">
        <v>38.896505521087597</v>
      </c>
      <c r="H8" s="11">
        <v>29.35362018</v>
      </c>
      <c r="I8" s="11">
        <v>104.03</v>
      </c>
      <c r="J8" s="11">
        <v>126.21</v>
      </c>
      <c r="K8" s="240"/>
      <c r="L8" s="252">
        <f t="shared" si="0"/>
        <v>85.907086176857362</v>
      </c>
      <c r="M8" s="252">
        <f t="shared" si="1"/>
        <v>90.944950404750202</v>
      </c>
    </row>
    <row r="9" spans="1:13" x14ac:dyDescent="0.2">
      <c r="A9" s="399"/>
      <c r="B9" s="147" t="s">
        <v>224</v>
      </c>
      <c r="C9" s="144">
        <v>36.693947956077402</v>
      </c>
      <c r="D9" s="15">
        <v>0.56721947935383199</v>
      </c>
      <c r="E9" s="15">
        <v>38.4437997967485</v>
      </c>
      <c r="F9" s="15">
        <v>236.76999261375201</v>
      </c>
      <c r="G9" s="15">
        <v>78.643121245404501</v>
      </c>
      <c r="H9" s="15">
        <v>11.814232479999999</v>
      </c>
      <c r="I9" s="15">
        <v>99.27</v>
      </c>
      <c r="J9" s="15">
        <v>139.61000000000001</v>
      </c>
      <c r="K9" s="240"/>
      <c r="L9" s="253">
        <f t="shared" si="0"/>
        <v>71.743187653048025</v>
      </c>
      <c r="M9" s="253">
        <f t="shared" si="1"/>
        <v>80.226539196417022</v>
      </c>
    </row>
    <row r="10" spans="1:13" x14ac:dyDescent="0.2">
      <c r="A10" s="399"/>
      <c r="B10" s="147" t="s">
        <v>225</v>
      </c>
      <c r="C10" s="144">
        <v>14.6470687846065</v>
      </c>
      <c r="D10" s="15">
        <v>0.22807107530041201</v>
      </c>
      <c r="E10" s="15">
        <v>1.1023909090908099</v>
      </c>
      <c r="F10" s="15">
        <v>14.1251818308537</v>
      </c>
      <c r="G10" s="15">
        <v>12.7572996315383</v>
      </c>
      <c r="H10" s="15">
        <v>0.88509518700000001</v>
      </c>
      <c r="I10" s="15">
        <v>13.2</v>
      </c>
      <c r="J10" s="15">
        <v>16.690000000000001</v>
      </c>
      <c r="K10" s="240"/>
      <c r="L10" s="253">
        <f t="shared" si="0"/>
        <v>8.1350153454842467</v>
      </c>
      <c r="M10" s="253">
        <f t="shared" si="1"/>
        <v>9.2043884272987153</v>
      </c>
    </row>
    <row r="11" spans="1:13" ht="13.5" thickBot="1" x14ac:dyDescent="0.25">
      <c r="A11" s="400"/>
      <c r="B11" s="148" t="s">
        <v>226</v>
      </c>
      <c r="C11" s="145">
        <v>0</v>
      </c>
      <c r="D11" s="140">
        <v>0</v>
      </c>
      <c r="E11" s="140">
        <v>0.85126016260163995</v>
      </c>
      <c r="F11" s="140">
        <v>14394.9870639565</v>
      </c>
      <c r="G11" s="140">
        <v>2.1036668729665098</v>
      </c>
      <c r="H11" s="140">
        <v>0</v>
      </c>
      <c r="I11" s="140">
        <v>0</v>
      </c>
      <c r="J11" s="140">
        <v>115.02</v>
      </c>
      <c r="K11" s="240"/>
      <c r="L11" s="254">
        <f t="shared" si="0"/>
        <v>2056.8488558560098</v>
      </c>
      <c r="M11" s="254">
        <f t="shared" si="1"/>
        <v>1814.1202488740084</v>
      </c>
    </row>
    <row r="12" spans="1:13" x14ac:dyDescent="0.2">
      <c r="A12" s="399" t="s">
        <v>314</v>
      </c>
      <c r="B12" s="146" t="s">
        <v>223</v>
      </c>
      <c r="C12" s="143">
        <v>0</v>
      </c>
      <c r="D12" s="11">
        <v>0</v>
      </c>
      <c r="E12" s="11">
        <v>0</v>
      </c>
      <c r="F12" s="11">
        <v>0</v>
      </c>
      <c r="G12" s="11">
        <v>0</v>
      </c>
      <c r="H12" s="11">
        <v>0</v>
      </c>
      <c r="I12" s="11">
        <v>0</v>
      </c>
      <c r="J12" s="11">
        <v>0</v>
      </c>
      <c r="K12" s="240"/>
      <c r="L12" s="252">
        <f t="shared" si="0"/>
        <v>0</v>
      </c>
      <c r="M12" s="252">
        <f t="shared" si="1"/>
        <v>0</v>
      </c>
    </row>
    <row r="13" spans="1:13" x14ac:dyDescent="0.2">
      <c r="A13" s="399"/>
      <c r="B13" s="147" t="s">
        <v>224</v>
      </c>
      <c r="C13" s="144">
        <v>0</v>
      </c>
      <c r="D13" s="15">
        <v>0</v>
      </c>
      <c r="E13" s="15">
        <v>0</v>
      </c>
      <c r="F13" s="15">
        <v>0</v>
      </c>
      <c r="G13" s="15">
        <v>0</v>
      </c>
      <c r="H13" s="15">
        <v>0</v>
      </c>
      <c r="I13" s="15">
        <v>0</v>
      </c>
      <c r="J13" s="15">
        <v>0</v>
      </c>
      <c r="K13" s="240"/>
      <c r="L13" s="253">
        <f t="shared" si="0"/>
        <v>0</v>
      </c>
      <c r="M13" s="253">
        <f t="shared" si="1"/>
        <v>0</v>
      </c>
    </row>
    <row r="14" spans="1:13" x14ac:dyDescent="0.2">
      <c r="A14" s="399"/>
      <c r="B14" s="147" t="s">
        <v>225</v>
      </c>
      <c r="C14" s="144">
        <v>0</v>
      </c>
      <c r="D14" s="15">
        <v>0</v>
      </c>
      <c r="E14" s="15">
        <v>0</v>
      </c>
      <c r="F14" s="15">
        <v>0.36668799212602199</v>
      </c>
      <c r="G14" s="15">
        <v>0</v>
      </c>
      <c r="H14" s="15">
        <v>0.151625923</v>
      </c>
      <c r="I14" s="15">
        <v>0.1</v>
      </c>
      <c r="J14" s="15">
        <v>0.12</v>
      </c>
      <c r="K14" s="240"/>
      <c r="L14" s="253">
        <f t="shared" si="0"/>
        <v>8.8330559303717429E-2</v>
      </c>
      <c r="M14" s="253">
        <f t="shared" si="1"/>
        <v>9.2289239390752745E-2</v>
      </c>
    </row>
    <row r="15" spans="1:13" ht="13.5" thickBot="1" x14ac:dyDescent="0.25">
      <c r="A15" s="400"/>
      <c r="B15" s="148" t="s">
        <v>226</v>
      </c>
      <c r="C15" s="145">
        <v>0</v>
      </c>
      <c r="D15" s="140">
        <v>0</v>
      </c>
      <c r="E15" s="140">
        <v>0</v>
      </c>
      <c r="F15" s="140">
        <v>0</v>
      </c>
      <c r="G15" s="140">
        <v>0</v>
      </c>
      <c r="H15" s="140">
        <v>0</v>
      </c>
      <c r="I15" s="140">
        <v>0</v>
      </c>
      <c r="J15" s="140">
        <v>0</v>
      </c>
      <c r="K15" s="240"/>
      <c r="L15" s="254">
        <f t="shared" si="0"/>
        <v>0</v>
      </c>
      <c r="M15" s="254">
        <f t="shared" si="1"/>
        <v>0</v>
      </c>
    </row>
    <row r="16" spans="1:13" x14ac:dyDescent="0.2">
      <c r="A16" s="399" t="s">
        <v>315</v>
      </c>
      <c r="B16" s="146" t="s">
        <v>223</v>
      </c>
      <c r="C16" s="143">
        <v>0</v>
      </c>
      <c r="D16" s="11">
        <v>0</v>
      </c>
      <c r="E16" s="11">
        <v>0</v>
      </c>
      <c r="F16" s="11">
        <v>0</v>
      </c>
      <c r="G16" s="11">
        <v>0</v>
      </c>
      <c r="H16" s="11">
        <v>0</v>
      </c>
      <c r="I16" s="11">
        <v>0</v>
      </c>
      <c r="J16" s="11">
        <v>0</v>
      </c>
      <c r="K16" s="240"/>
      <c r="L16" s="252">
        <f t="shared" si="0"/>
        <v>0</v>
      </c>
      <c r="M16" s="252">
        <f t="shared" si="1"/>
        <v>0</v>
      </c>
    </row>
    <row r="17" spans="1:13" x14ac:dyDescent="0.2">
      <c r="A17" s="399"/>
      <c r="B17" s="147" t="s">
        <v>224</v>
      </c>
      <c r="C17" s="144">
        <v>0</v>
      </c>
      <c r="D17" s="15">
        <v>0</v>
      </c>
      <c r="E17" s="15">
        <v>0</v>
      </c>
      <c r="F17" s="15">
        <v>0</v>
      </c>
      <c r="G17" s="15">
        <v>0</v>
      </c>
      <c r="H17" s="15">
        <v>0</v>
      </c>
      <c r="I17" s="15">
        <v>0</v>
      </c>
      <c r="J17" s="15">
        <v>0</v>
      </c>
      <c r="K17" s="240"/>
      <c r="L17" s="253">
        <f t="shared" si="0"/>
        <v>0</v>
      </c>
      <c r="M17" s="253">
        <f t="shared" si="1"/>
        <v>0</v>
      </c>
    </row>
    <row r="18" spans="1:13" x14ac:dyDescent="0.2">
      <c r="A18" s="399"/>
      <c r="B18" s="147" t="s">
        <v>225</v>
      </c>
      <c r="C18" s="144">
        <v>0.154528846153836</v>
      </c>
      <c r="D18" s="15">
        <v>1.32179632867143</v>
      </c>
      <c r="E18" s="15">
        <v>8.0232740585760007E-2</v>
      </c>
      <c r="F18" s="15">
        <v>0</v>
      </c>
      <c r="G18" s="15">
        <v>6.1805403930143998E-2</v>
      </c>
      <c r="H18" s="15">
        <v>0</v>
      </c>
      <c r="I18" s="15">
        <v>3.94</v>
      </c>
      <c r="J18" s="15">
        <v>2.5099999999999998</v>
      </c>
      <c r="K18" s="240"/>
      <c r="L18" s="253">
        <f t="shared" si="0"/>
        <v>0.79405190276302429</v>
      </c>
      <c r="M18" s="253">
        <f t="shared" si="1"/>
        <v>1.0085454149176463</v>
      </c>
    </row>
    <row r="19" spans="1:13" ht="13.5" thickBot="1" x14ac:dyDescent="0.25">
      <c r="A19" s="400"/>
      <c r="B19" s="148" t="s">
        <v>226</v>
      </c>
      <c r="C19" s="145">
        <v>0</v>
      </c>
      <c r="D19" s="140">
        <v>0</v>
      </c>
      <c r="E19" s="140">
        <v>0</v>
      </c>
      <c r="F19" s="140">
        <v>0</v>
      </c>
      <c r="G19" s="140">
        <v>0</v>
      </c>
      <c r="H19" s="140">
        <v>0</v>
      </c>
      <c r="I19" s="140">
        <v>0</v>
      </c>
      <c r="J19" s="140">
        <v>0</v>
      </c>
      <c r="K19" s="240"/>
      <c r="L19" s="254">
        <f t="shared" si="0"/>
        <v>0</v>
      </c>
      <c r="M19" s="254">
        <f t="shared" si="1"/>
        <v>0</v>
      </c>
    </row>
    <row r="20" spans="1:13" x14ac:dyDescent="0.2">
      <c r="A20" s="399" t="s">
        <v>316</v>
      </c>
      <c r="B20" s="146" t="s">
        <v>223</v>
      </c>
      <c r="C20" s="143">
        <v>2.6771669708027299</v>
      </c>
      <c r="D20" s="11">
        <v>19.5040840412635</v>
      </c>
      <c r="E20" s="11">
        <v>8.62809948979654</v>
      </c>
      <c r="F20" s="11">
        <v>24.072153096331199</v>
      </c>
      <c r="G20" s="11">
        <v>30.384783551748999</v>
      </c>
      <c r="H20" s="11">
        <v>9.9175723260000002</v>
      </c>
      <c r="I20" s="11">
        <v>21.48</v>
      </c>
      <c r="J20" s="11">
        <v>14.88</v>
      </c>
      <c r="K20" s="240"/>
      <c r="L20" s="252">
        <f t="shared" si="0"/>
        <v>16.666265639420423</v>
      </c>
      <c r="M20" s="252">
        <f t="shared" si="1"/>
        <v>16.442982434492873</v>
      </c>
    </row>
    <row r="21" spans="1:13" x14ac:dyDescent="0.2">
      <c r="A21" s="399"/>
      <c r="B21" s="147" t="s">
        <v>224</v>
      </c>
      <c r="C21" s="144">
        <v>0</v>
      </c>
      <c r="D21" s="15">
        <v>0</v>
      </c>
      <c r="E21" s="15">
        <v>2.4476935448093902</v>
      </c>
      <c r="F21" s="15">
        <v>0</v>
      </c>
      <c r="G21" s="15">
        <v>0</v>
      </c>
      <c r="H21" s="15">
        <v>11.536983169999999</v>
      </c>
      <c r="I21" s="15">
        <v>0</v>
      </c>
      <c r="J21" s="15">
        <v>0</v>
      </c>
      <c r="K21" s="240"/>
      <c r="L21" s="253">
        <f t="shared" si="0"/>
        <v>1.9978109592584841</v>
      </c>
      <c r="M21" s="253">
        <f t="shared" si="1"/>
        <v>1.7480845893511736</v>
      </c>
    </row>
    <row r="22" spans="1:13" x14ac:dyDescent="0.2">
      <c r="A22" s="399"/>
      <c r="B22" s="147" t="s">
        <v>225</v>
      </c>
      <c r="C22" s="144">
        <v>32.461482664231298</v>
      </c>
      <c r="D22" s="15">
        <v>5.6823521959463896</v>
      </c>
      <c r="E22" s="15">
        <v>5.5958855685135198</v>
      </c>
      <c r="F22" s="15">
        <v>3.3551060779817901</v>
      </c>
      <c r="G22" s="15">
        <v>42.847014293133597</v>
      </c>
      <c r="H22" s="15">
        <v>5.9047049579999999</v>
      </c>
      <c r="I22" s="15">
        <v>5.28</v>
      </c>
      <c r="J22" s="15">
        <v>1.05</v>
      </c>
      <c r="K22" s="240"/>
      <c r="L22" s="253">
        <f t="shared" si="0"/>
        <v>14.44664939397237</v>
      </c>
      <c r="M22" s="253">
        <f t="shared" si="1"/>
        <v>12.772068219725824</v>
      </c>
    </row>
    <row r="23" spans="1:13" ht="13.5" thickBot="1" x14ac:dyDescent="0.25">
      <c r="A23" s="400"/>
      <c r="B23" s="148" t="s">
        <v>226</v>
      </c>
      <c r="C23" s="145">
        <v>0</v>
      </c>
      <c r="D23" s="140">
        <v>0</v>
      </c>
      <c r="E23" s="140">
        <v>0</v>
      </c>
      <c r="F23" s="140">
        <v>0</v>
      </c>
      <c r="G23" s="140">
        <v>0.15804086538460499</v>
      </c>
      <c r="H23" s="140">
        <v>0</v>
      </c>
      <c r="I23" s="140">
        <v>0</v>
      </c>
      <c r="J23" s="140">
        <v>0</v>
      </c>
      <c r="K23" s="240"/>
      <c r="L23" s="254">
        <f t="shared" si="0"/>
        <v>2.2577266483514997E-2</v>
      </c>
      <c r="M23" s="254">
        <f t="shared" si="1"/>
        <v>1.9755108173075624E-2</v>
      </c>
    </row>
    <row r="24" spans="1:13" x14ac:dyDescent="0.2">
      <c r="A24" s="399" t="s">
        <v>317</v>
      </c>
      <c r="B24" s="146" t="s">
        <v>223</v>
      </c>
      <c r="C24" s="143">
        <v>46.086101297130803</v>
      </c>
      <c r="D24" s="11">
        <v>43.9111113239384</v>
      </c>
      <c r="E24" s="11">
        <v>163.404197072236</v>
      </c>
      <c r="F24" s="11">
        <v>157.85690219317999</v>
      </c>
      <c r="G24" s="11">
        <v>261.48956649394398</v>
      </c>
      <c r="H24" s="11">
        <v>73.24492936</v>
      </c>
      <c r="I24" s="11">
        <v>251.59</v>
      </c>
      <c r="J24" s="11">
        <v>294.45999999999998</v>
      </c>
      <c r="K24" s="240"/>
      <c r="L24" s="252">
        <f t="shared" si="0"/>
        <v>142.51182967720419</v>
      </c>
      <c r="M24" s="252">
        <f t="shared" si="1"/>
        <v>161.50535096755365</v>
      </c>
    </row>
    <row r="25" spans="1:13" x14ac:dyDescent="0.2">
      <c r="A25" s="399"/>
      <c r="B25" s="147" t="s">
        <v>224</v>
      </c>
      <c r="C25" s="144">
        <v>2.3436874999998398</v>
      </c>
      <c r="D25" s="15">
        <v>0</v>
      </c>
      <c r="E25" s="15">
        <v>0</v>
      </c>
      <c r="F25" s="15">
        <v>0</v>
      </c>
      <c r="G25" s="15">
        <v>10.132214765099</v>
      </c>
      <c r="H25" s="15">
        <v>0</v>
      </c>
      <c r="I25" s="15">
        <v>0</v>
      </c>
      <c r="J25" s="15">
        <v>0</v>
      </c>
      <c r="K25" s="240"/>
      <c r="L25" s="253">
        <f t="shared" si="0"/>
        <v>1.7822717521569771</v>
      </c>
      <c r="M25" s="253">
        <f t="shared" si="1"/>
        <v>1.559487783137355</v>
      </c>
    </row>
    <row r="26" spans="1:13" x14ac:dyDescent="0.2">
      <c r="A26" s="399"/>
      <c r="B26" s="147" t="s">
        <v>225</v>
      </c>
      <c r="C26" s="144">
        <v>18.6605665549577</v>
      </c>
      <c r="D26" s="15">
        <v>25.4751055796266</v>
      </c>
      <c r="E26" s="15">
        <v>46.628791267215</v>
      </c>
      <c r="F26" s="15">
        <v>61.266072609116897</v>
      </c>
      <c r="G26" s="15">
        <v>61.187412739894299</v>
      </c>
      <c r="H26" s="15">
        <v>38.257238049999998</v>
      </c>
      <c r="I26" s="15">
        <v>40.659999999999997</v>
      </c>
      <c r="J26" s="15">
        <v>82.54</v>
      </c>
      <c r="K26" s="240"/>
      <c r="L26" s="253">
        <f t="shared" si="0"/>
        <v>41.733598114401502</v>
      </c>
      <c r="M26" s="253">
        <f t="shared" si="1"/>
        <v>46.834398350101317</v>
      </c>
    </row>
    <row r="27" spans="1:13" ht="13.5" thickBot="1" x14ac:dyDescent="0.25">
      <c r="A27" s="400"/>
      <c r="B27" s="148" t="s">
        <v>226</v>
      </c>
      <c r="C27" s="145">
        <v>0</v>
      </c>
      <c r="D27" s="140">
        <v>0</v>
      </c>
      <c r="E27" s="140">
        <v>0</v>
      </c>
      <c r="F27" s="140">
        <v>15.617362099642399</v>
      </c>
      <c r="G27" s="140">
        <v>0</v>
      </c>
      <c r="H27" s="140">
        <v>107.9750289</v>
      </c>
      <c r="I27" s="140">
        <v>50.66</v>
      </c>
      <c r="J27" s="140">
        <v>185.13</v>
      </c>
      <c r="K27" s="240"/>
      <c r="L27" s="254">
        <f t="shared" si="0"/>
        <v>24.893198714234625</v>
      </c>
      <c r="M27" s="254">
        <f t="shared" si="1"/>
        <v>44.922798874955298</v>
      </c>
    </row>
    <row r="28" spans="1:13" x14ac:dyDescent="0.2">
      <c r="A28" s="399" t="s">
        <v>318</v>
      </c>
      <c r="B28" s="146" t="s">
        <v>223</v>
      </c>
      <c r="C28" s="143">
        <v>0</v>
      </c>
      <c r="D28" s="11">
        <v>0</v>
      </c>
      <c r="E28" s="11">
        <v>0</v>
      </c>
      <c r="F28" s="11">
        <v>0</v>
      </c>
      <c r="G28" s="11">
        <v>0</v>
      </c>
      <c r="H28" s="11">
        <v>3.8820020049999999</v>
      </c>
      <c r="I28" s="11">
        <v>0</v>
      </c>
      <c r="J28" s="11">
        <v>0</v>
      </c>
      <c r="K28" s="240"/>
      <c r="L28" s="252">
        <f t="shared" si="0"/>
        <v>0.55457171500000002</v>
      </c>
      <c r="M28" s="252">
        <f t="shared" si="1"/>
        <v>0.48525025062499999</v>
      </c>
    </row>
    <row r="29" spans="1:13" x14ac:dyDescent="0.2">
      <c r="A29" s="399"/>
      <c r="B29" s="147" t="s">
        <v>224</v>
      </c>
      <c r="C29" s="144">
        <v>0</v>
      </c>
      <c r="D29" s="15">
        <v>0</v>
      </c>
      <c r="E29" s="15">
        <v>0</v>
      </c>
      <c r="F29" s="15">
        <v>0</v>
      </c>
      <c r="G29" s="15">
        <v>0</v>
      </c>
      <c r="H29" s="15">
        <v>0</v>
      </c>
      <c r="I29" s="15">
        <v>0</v>
      </c>
      <c r="J29" s="15">
        <v>0</v>
      </c>
      <c r="K29" s="240"/>
      <c r="L29" s="253">
        <f t="shared" si="0"/>
        <v>0</v>
      </c>
      <c r="M29" s="253">
        <f t="shared" si="1"/>
        <v>0</v>
      </c>
    </row>
    <row r="30" spans="1:13" x14ac:dyDescent="0.2">
      <c r="A30" s="399"/>
      <c r="B30" s="147" t="s">
        <v>225</v>
      </c>
      <c r="C30" s="144">
        <v>0.438893864620444</v>
      </c>
      <c r="D30" s="15">
        <v>0.69601835664341005</v>
      </c>
      <c r="E30" s="15">
        <v>2.55598587866064</v>
      </c>
      <c r="F30" s="15">
        <v>2.0615552884613999</v>
      </c>
      <c r="G30" s="15">
        <v>0.64995360262022395</v>
      </c>
      <c r="H30" s="15">
        <v>0</v>
      </c>
      <c r="I30" s="15">
        <v>0.4</v>
      </c>
      <c r="J30" s="15">
        <v>3.24</v>
      </c>
      <c r="K30" s="240"/>
      <c r="L30" s="253">
        <f t="shared" si="0"/>
        <v>0.9717724272865883</v>
      </c>
      <c r="M30" s="253">
        <f t="shared" si="1"/>
        <v>1.2553008738757647</v>
      </c>
    </row>
    <row r="31" spans="1:13" ht="13.5" thickBot="1" x14ac:dyDescent="0.25">
      <c r="A31" s="400"/>
      <c r="B31" s="148" t="s">
        <v>226</v>
      </c>
      <c r="C31" s="145">
        <v>1.4956705298011801</v>
      </c>
      <c r="D31" s="140">
        <v>0</v>
      </c>
      <c r="E31" s="140">
        <v>0</v>
      </c>
      <c r="F31" s="140">
        <v>0</v>
      </c>
      <c r="G31" s="140">
        <v>0</v>
      </c>
      <c r="H31" s="140">
        <v>0</v>
      </c>
      <c r="I31" s="140">
        <v>0</v>
      </c>
      <c r="J31" s="140">
        <v>0</v>
      </c>
      <c r="K31" s="240"/>
      <c r="L31" s="254">
        <f t="shared" si="0"/>
        <v>0.21366721854302573</v>
      </c>
      <c r="M31" s="254">
        <f t="shared" si="1"/>
        <v>0.18695881622514751</v>
      </c>
    </row>
    <row r="32" spans="1:13" x14ac:dyDescent="0.2">
      <c r="A32" s="399" t="s">
        <v>319</v>
      </c>
      <c r="B32" s="146" t="s">
        <v>223</v>
      </c>
      <c r="C32" s="143">
        <v>17.724662602864001</v>
      </c>
      <c r="D32" s="11">
        <v>19.185054958130799</v>
      </c>
      <c r="E32" s="11">
        <v>17.311538765734699</v>
      </c>
      <c r="F32" s="11">
        <v>25.0857975963321</v>
      </c>
      <c r="G32" s="11">
        <v>1.3588133176786099</v>
      </c>
      <c r="H32" s="11">
        <v>14.87929211</v>
      </c>
      <c r="I32" s="11">
        <v>12.96</v>
      </c>
      <c r="J32" s="11">
        <v>80.319999999999993</v>
      </c>
      <c r="K32" s="240"/>
      <c r="L32" s="252">
        <f t="shared" si="0"/>
        <v>15.500737050105743</v>
      </c>
      <c r="M32" s="252">
        <f t="shared" si="1"/>
        <v>23.603144918842524</v>
      </c>
    </row>
    <row r="33" spans="1:13" x14ac:dyDescent="0.2">
      <c r="A33" s="399"/>
      <c r="B33" s="147" t="s">
        <v>224</v>
      </c>
      <c r="C33" s="144">
        <v>749.50178004804002</v>
      </c>
      <c r="D33" s="15">
        <v>153.56602212015301</v>
      </c>
      <c r="E33" s="15">
        <v>48.496179555618198</v>
      </c>
      <c r="F33" s="15">
        <v>69.325338034964801</v>
      </c>
      <c r="G33" s="15">
        <v>379.70543572250102</v>
      </c>
      <c r="H33" s="15">
        <v>176.69352079999999</v>
      </c>
      <c r="I33" s="15">
        <v>376.54</v>
      </c>
      <c r="J33" s="15">
        <v>631.73</v>
      </c>
      <c r="K33" s="240"/>
      <c r="L33" s="253">
        <f t="shared" si="0"/>
        <v>279.11832518303953</v>
      </c>
      <c r="M33" s="253">
        <f t="shared" si="1"/>
        <v>323.19478453515961</v>
      </c>
    </row>
    <row r="34" spans="1:13" x14ac:dyDescent="0.2">
      <c r="A34" s="399"/>
      <c r="B34" s="147" t="s">
        <v>225</v>
      </c>
      <c r="C34" s="144">
        <v>22.2723575012301</v>
      </c>
      <c r="D34" s="15">
        <v>12.9947020400735</v>
      </c>
      <c r="E34" s="15">
        <v>11.554870525062499</v>
      </c>
      <c r="F34" s="15">
        <v>14.6511649771767</v>
      </c>
      <c r="G34" s="15">
        <v>5.0106455444443201</v>
      </c>
      <c r="H34" s="15">
        <v>13.569197519999999</v>
      </c>
      <c r="I34" s="15">
        <v>18.5</v>
      </c>
      <c r="J34" s="15">
        <v>37.36</v>
      </c>
      <c r="K34" s="240"/>
      <c r="L34" s="253">
        <f t="shared" si="0"/>
        <v>14.078991158283873</v>
      </c>
      <c r="M34" s="253">
        <f t="shared" si="1"/>
        <v>16.98911726349839</v>
      </c>
    </row>
    <row r="35" spans="1:13" ht="13.5" thickBot="1" x14ac:dyDescent="0.25">
      <c r="A35" s="400"/>
      <c r="B35" s="148" t="s">
        <v>226</v>
      </c>
      <c r="C35" s="145">
        <v>90.499639705877797</v>
      </c>
      <c r="D35" s="140">
        <v>0</v>
      </c>
      <c r="E35" s="140">
        <v>0</v>
      </c>
      <c r="F35" s="140">
        <v>0</v>
      </c>
      <c r="G35" s="140">
        <v>145.13043866971199</v>
      </c>
      <c r="H35" s="140">
        <v>0</v>
      </c>
      <c r="I35" s="140">
        <v>0</v>
      </c>
      <c r="J35" s="140">
        <v>0.57999999999999996</v>
      </c>
      <c r="K35" s="240"/>
      <c r="L35" s="254">
        <f t="shared" si="0"/>
        <v>33.661439767941395</v>
      </c>
      <c r="M35" s="254">
        <f t="shared" si="1"/>
        <v>29.526259796948725</v>
      </c>
    </row>
    <row r="36" spans="1:13" x14ac:dyDescent="0.2">
      <c r="A36" s="399" t="s">
        <v>320</v>
      </c>
      <c r="B36" s="146" t="s">
        <v>223</v>
      </c>
      <c r="C36" s="143">
        <v>11.5721033653838</v>
      </c>
      <c r="D36" s="11">
        <v>3.4444803994084499</v>
      </c>
      <c r="E36" s="11">
        <v>0.91503530334712002</v>
      </c>
      <c r="F36" s="11">
        <v>0.56894711538457798</v>
      </c>
      <c r="G36" s="11">
        <v>0.834779955621342</v>
      </c>
      <c r="H36" s="11">
        <v>5.4906473939999998</v>
      </c>
      <c r="I36" s="11">
        <v>1.36</v>
      </c>
      <c r="J36" s="11">
        <v>1.4</v>
      </c>
      <c r="K36" s="240"/>
      <c r="L36" s="252">
        <f t="shared" si="0"/>
        <v>3.4551419333064701</v>
      </c>
      <c r="M36" s="252">
        <f t="shared" si="1"/>
        <v>3.198249191643161</v>
      </c>
    </row>
    <row r="37" spans="1:13" x14ac:dyDescent="0.2">
      <c r="A37" s="399"/>
      <c r="B37" s="147" t="s">
        <v>224</v>
      </c>
      <c r="C37" s="144">
        <v>0</v>
      </c>
      <c r="D37" s="15">
        <v>0</v>
      </c>
      <c r="E37" s="15">
        <v>0</v>
      </c>
      <c r="F37" s="15">
        <v>0</v>
      </c>
      <c r="G37" s="15">
        <v>2.6151035502959799</v>
      </c>
      <c r="H37" s="15">
        <v>0</v>
      </c>
      <c r="I37" s="15">
        <v>0</v>
      </c>
      <c r="J37" s="15">
        <v>0.14000000000000001</v>
      </c>
      <c r="K37" s="240"/>
      <c r="L37" s="253">
        <f t="shared" si="0"/>
        <v>0.37358622147085424</v>
      </c>
      <c r="M37" s="253">
        <f t="shared" si="1"/>
        <v>0.3443879437869975</v>
      </c>
    </row>
    <row r="38" spans="1:13" x14ac:dyDescent="0.2">
      <c r="A38" s="399"/>
      <c r="B38" s="147" t="s">
        <v>225</v>
      </c>
      <c r="C38" s="144">
        <v>7.0029663461533804</v>
      </c>
      <c r="D38" s="15">
        <v>17.3412703402375</v>
      </c>
      <c r="E38" s="15">
        <v>20.100211820080101</v>
      </c>
      <c r="F38" s="15">
        <v>44.149593749997003</v>
      </c>
      <c r="G38" s="15">
        <v>21.208396359268701</v>
      </c>
      <c r="H38" s="15">
        <v>64.208120710000003</v>
      </c>
      <c r="I38" s="15">
        <v>51.7</v>
      </c>
      <c r="J38" s="15">
        <v>73.67</v>
      </c>
      <c r="K38" s="240"/>
      <c r="L38" s="253">
        <f t="shared" si="0"/>
        <v>32.244365617962387</v>
      </c>
      <c r="M38" s="253">
        <f t="shared" si="1"/>
        <v>37.422569915717091</v>
      </c>
    </row>
    <row r="39" spans="1:13" ht="13.5" thickBot="1" x14ac:dyDescent="0.25">
      <c r="A39" s="400"/>
      <c r="B39" s="148" t="s">
        <v>226</v>
      </c>
      <c r="C39" s="145">
        <v>0</v>
      </c>
      <c r="D39" s="140">
        <v>0.47007026627221199</v>
      </c>
      <c r="E39" s="140">
        <v>1.61611663179888</v>
      </c>
      <c r="F39" s="140">
        <v>0.59353124999996099</v>
      </c>
      <c r="G39" s="140">
        <v>0</v>
      </c>
      <c r="H39" s="140">
        <v>10.61842427</v>
      </c>
      <c r="I39" s="140">
        <v>0</v>
      </c>
      <c r="J39" s="140">
        <v>23.09</v>
      </c>
      <c r="K39" s="240"/>
      <c r="L39" s="254">
        <f t="shared" si="0"/>
        <v>1.8997346311530074</v>
      </c>
      <c r="M39" s="254">
        <f t="shared" si="1"/>
        <v>4.5485178022588819</v>
      </c>
    </row>
    <row r="40" spans="1:13" x14ac:dyDescent="0.2">
      <c r="A40" s="399" t="s">
        <v>321</v>
      </c>
      <c r="B40" s="146" t="s">
        <v>223</v>
      </c>
      <c r="C40" s="143">
        <v>17.895435046244799</v>
      </c>
      <c r="D40" s="11">
        <v>11.7691666666688</v>
      </c>
      <c r="E40" s="11">
        <v>24.4092330631876</v>
      </c>
      <c r="F40" s="11">
        <v>30.739266896517201</v>
      </c>
      <c r="G40" s="11">
        <v>15.6624366981733</v>
      </c>
      <c r="H40" s="11">
        <v>41.353174420000002</v>
      </c>
      <c r="I40" s="11">
        <v>49.02</v>
      </c>
      <c r="J40" s="11">
        <v>108.51</v>
      </c>
      <c r="K40" s="240"/>
      <c r="L40" s="252">
        <f t="shared" si="0"/>
        <v>27.26410182725596</v>
      </c>
      <c r="M40" s="252">
        <f t="shared" si="1"/>
        <v>37.419839098848968</v>
      </c>
    </row>
    <row r="41" spans="1:13" x14ac:dyDescent="0.2">
      <c r="A41" s="399"/>
      <c r="B41" s="147" t="s">
        <v>224</v>
      </c>
      <c r="C41" s="144">
        <v>1511.0410367939</v>
      </c>
      <c r="D41" s="15">
        <v>1107.9312567234399</v>
      </c>
      <c r="E41" s="15">
        <v>1602.2835607417901</v>
      </c>
      <c r="F41" s="15">
        <v>1360.79790001325</v>
      </c>
      <c r="G41" s="15">
        <v>1968.99414554034</v>
      </c>
      <c r="H41" s="15">
        <v>1782.7355700000001</v>
      </c>
      <c r="I41" s="15">
        <v>1397.63</v>
      </c>
      <c r="J41" s="15">
        <v>2147.73</v>
      </c>
      <c r="K41" s="240"/>
      <c r="L41" s="253">
        <f t="shared" si="0"/>
        <v>1533.0590671161028</v>
      </c>
      <c r="M41" s="253">
        <f t="shared" si="1"/>
        <v>1609.8929337265899</v>
      </c>
    </row>
    <row r="42" spans="1:13" x14ac:dyDescent="0.2">
      <c r="A42" s="399"/>
      <c r="B42" s="147" t="s">
        <v>225</v>
      </c>
      <c r="C42" s="144">
        <v>43.664176208231297</v>
      </c>
      <c r="D42" s="15">
        <v>32.722009055372702</v>
      </c>
      <c r="E42" s="15">
        <v>32.997525584432204</v>
      </c>
      <c r="F42" s="15">
        <v>25.9194033508149</v>
      </c>
      <c r="G42" s="15">
        <v>31.017157111224702</v>
      </c>
      <c r="H42" s="15">
        <v>45.445661999999999</v>
      </c>
      <c r="I42" s="15">
        <v>37.67</v>
      </c>
      <c r="J42" s="15">
        <v>41.06</v>
      </c>
      <c r="K42" s="240"/>
      <c r="L42" s="253">
        <f t="shared" si="0"/>
        <v>35.633704758582255</v>
      </c>
      <c r="M42" s="253">
        <f t="shared" si="1"/>
        <v>36.311991663759471</v>
      </c>
    </row>
    <row r="43" spans="1:13" ht="13.5" thickBot="1" x14ac:dyDescent="0.25">
      <c r="A43" s="400"/>
      <c r="B43" s="148" t="s">
        <v>226</v>
      </c>
      <c r="C43" s="145">
        <v>371.49804265948501</v>
      </c>
      <c r="D43" s="140">
        <v>11.219282815440801</v>
      </c>
      <c r="E43" s="140">
        <v>93.801026940072703</v>
      </c>
      <c r="F43" s="140">
        <v>110.685868737042</v>
      </c>
      <c r="G43" s="140">
        <v>102.04496164897699</v>
      </c>
      <c r="H43" s="140">
        <v>98.097080509999998</v>
      </c>
      <c r="I43" s="140">
        <v>358.26</v>
      </c>
      <c r="J43" s="140">
        <v>342.26</v>
      </c>
      <c r="K43" s="240"/>
      <c r="L43" s="254">
        <f t="shared" si="0"/>
        <v>163.65803761585963</v>
      </c>
      <c r="M43" s="254">
        <f t="shared" si="1"/>
        <v>185.98328291387716</v>
      </c>
    </row>
    <row r="44" spans="1:13" x14ac:dyDescent="0.2">
      <c r="A44" s="399" t="s">
        <v>322</v>
      </c>
      <c r="B44" s="146" t="s">
        <v>223</v>
      </c>
      <c r="C44" s="143">
        <v>46.272772501574998</v>
      </c>
      <c r="D44" s="11">
        <v>21.6282620135466</v>
      </c>
      <c r="E44" s="11">
        <v>8.8432834584113902</v>
      </c>
      <c r="F44" s="11">
        <v>11.9652980382784</v>
      </c>
      <c r="G44" s="11">
        <v>44.973652601192398</v>
      </c>
      <c r="H44" s="11">
        <v>23.274164949999999</v>
      </c>
      <c r="I44" s="11">
        <v>31.64</v>
      </c>
      <c r="J44" s="11">
        <v>95</v>
      </c>
      <c r="K44" s="240"/>
      <c r="L44" s="252">
        <f t="shared" si="0"/>
        <v>26.942490509000542</v>
      </c>
      <c r="M44" s="252">
        <f t="shared" si="1"/>
        <v>35.449679195375474</v>
      </c>
    </row>
    <row r="45" spans="1:13" x14ac:dyDescent="0.2">
      <c r="A45" s="399"/>
      <c r="B45" s="147" t="s">
        <v>224</v>
      </c>
      <c r="C45" s="144">
        <v>507.28733261747999</v>
      </c>
      <c r="D45" s="15">
        <v>400.70680002299201</v>
      </c>
      <c r="E45" s="15">
        <v>348.81367385863899</v>
      </c>
      <c r="F45" s="15">
        <v>264.29318063832199</v>
      </c>
      <c r="G45" s="15">
        <v>355.85798396441402</v>
      </c>
      <c r="H45" s="15">
        <v>258.19277979999998</v>
      </c>
      <c r="I45" s="15">
        <v>16.71</v>
      </c>
      <c r="J45" s="15">
        <v>241.63</v>
      </c>
      <c r="K45" s="240"/>
      <c r="L45" s="253">
        <f t="shared" si="0"/>
        <v>307.40882155740667</v>
      </c>
      <c r="M45" s="253">
        <f t="shared" si="1"/>
        <v>299.18646886273086</v>
      </c>
    </row>
    <row r="46" spans="1:13" x14ac:dyDescent="0.2">
      <c r="A46" s="399"/>
      <c r="B46" s="147" t="s">
        <v>225</v>
      </c>
      <c r="C46" s="144">
        <v>5.7749206927810999</v>
      </c>
      <c r="D46" s="15">
        <v>5.89071989565329</v>
      </c>
      <c r="E46" s="15">
        <v>11.217027751719201</v>
      </c>
      <c r="F46" s="15">
        <v>9.0813916016270397</v>
      </c>
      <c r="G46" s="15">
        <v>55.547171920360597</v>
      </c>
      <c r="H46" s="15">
        <v>123.4601828</v>
      </c>
      <c r="I46" s="15">
        <v>7.75</v>
      </c>
      <c r="J46" s="15">
        <v>10.09</v>
      </c>
      <c r="K46" s="240"/>
      <c r="L46" s="253">
        <f t="shared" si="0"/>
        <v>31.245916380305889</v>
      </c>
      <c r="M46" s="253">
        <f t="shared" si="1"/>
        <v>28.601426832767654</v>
      </c>
    </row>
    <row r="47" spans="1:13" ht="13.5" thickBot="1" x14ac:dyDescent="0.25">
      <c r="A47" s="400"/>
      <c r="B47" s="148" t="s">
        <v>226</v>
      </c>
      <c r="C47" s="145">
        <v>0</v>
      </c>
      <c r="D47" s="140">
        <v>0</v>
      </c>
      <c r="E47" s="140">
        <v>0</v>
      </c>
      <c r="F47" s="140">
        <v>36.952907949793897</v>
      </c>
      <c r="G47" s="140">
        <v>8.5299237804883195</v>
      </c>
      <c r="H47" s="140">
        <v>4.5547802999999998E-2</v>
      </c>
      <c r="I47" s="140">
        <v>0</v>
      </c>
      <c r="J47" s="140">
        <v>0</v>
      </c>
      <c r="K47" s="240"/>
      <c r="L47" s="254">
        <f t="shared" si="0"/>
        <v>6.5040542190403157</v>
      </c>
      <c r="M47" s="254">
        <f t="shared" si="1"/>
        <v>5.6910474416602765</v>
      </c>
    </row>
    <row r="48" spans="1:13" x14ac:dyDescent="0.2">
      <c r="A48" s="399" t="s">
        <v>323</v>
      </c>
      <c r="B48" s="146" t="s">
        <v>223</v>
      </c>
      <c r="C48" s="143">
        <v>0.53037154486704496</v>
      </c>
      <c r="D48" s="11">
        <v>1.4324711127123699</v>
      </c>
      <c r="E48" s="11">
        <v>4.09418072040621</v>
      </c>
      <c r="F48" s="11">
        <v>12.583535493043501</v>
      </c>
      <c r="G48" s="11">
        <v>10.2096252395869</v>
      </c>
      <c r="H48" s="11">
        <v>10.12910578</v>
      </c>
      <c r="I48" s="11">
        <v>10.039999999999999</v>
      </c>
      <c r="J48" s="11">
        <v>20.22</v>
      </c>
      <c r="K48" s="240"/>
      <c r="L48" s="252">
        <f t="shared" si="0"/>
        <v>7.002755698659433</v>
      </c>
      <c r="M48" s="252">
        <f t="shared" si="1"/>
        <v>8.6549112363270027</v>
      </c>
    </row>
    <row r="49" spans="1:13" x14ac:dyDescent="0.2">
      <c r="A49" s="399"/>
      <c r="B49" s="147" t="s">
        <v>224</v>
      </c>
      <c r="C49" s="144">
        <v>0</v>
      </c>
      <c r="D49" s="15">
        <v>0</v>
      </c>
      <c r="E49" s="15">
        <v>0</v>
      </c>
      <c r="F49" s="15">
        <v>0.85003636363648005</v>
      </c>
      <c r="G49" s="15">
        <v>0</v>
      </c>
      <c r="H49" s="15">
        <v>0</v>
      </c>
      <c r="I49" s="15">
        <v>0</v>
      </c>
      <c r="J49" s="15">
        <v>0</v>
      </c>
      <c r="K49" s="240"/>
      <c r="L49" s="253">
        <f t="shared" si="0"/>
        <v>0.12143376623378287</v>
      </c>
      <c r="M49" s="253">
        <f t="shared" si="1"/>
        <v>0.10625454545456001</v>
      </c>
    </row>
    <row r="50" spans="1:13" x14ac:dyDescent="0.2">
      <c r="A50" s="399"/>
      <c r="B50" s="147" t="s">
        <v>225</v>
      </c>
      <c r="C50" s="144">
        <v>0.33020084727216598</v>
      </c>
      <c r="D50" s="15">
        <v>0.48502032520325999</v>
      </c>
      <c r="E50" s="15">
        <v>0.83485714285705603</v>
      </c>
      <c r="F50" s="15">
        <v>1.88696911011545</v>
      </c>
      <c r="G50" s="15">
        <v>0.34746574847776801</v>
      </c>
      <c r="H50" s="15">
        <v>0.63937772299999995</v>
      </c>
      <c r="I50" s="15">
        <v>0.24</v>
      </c>
      <c r="J50" s="15">
        <v>0.03</v>
      </c>
      <c r="K50" s="240"/>
      <c r="L50" s="253">
        <f t="shared" si="0"/>
        <v>0.68055584241795708</v>
      </c>
      <c r="M50" s="253">
        <f t="shared" si="1"/>
        <v>0.59923636211571252</v>
      </c>
    </row>
    <row r="51" spans="1:13" ht="13.5" thickBot="1" x14ac:dyDescent="0.25">
      <c r="A51" s="400"/>
      <c r="B51" s="148" t="s">
        <v>226</v>
      </c>
      <c r="C51" s="145">
        <v>0</v>
      </c>
      <c r="D51" s="140">
        <v>0</v>
      </c>
      <c r="E51" s="140">
        <v>0</v>
      </c>
      <c r="F51" s="140">
        <v>0</v>
      </c>
      <c r="G51" s="140">
        <v>0</v>
      </c>
      <c r="H51" s="140">
        <v>0</v>
      </c>
      <c r="I51" s="140">
        <v>0</v>
      </c>
      <c r="J51" s="140">
        <v>0</v>
      </c>
      <c r="K51" s="240"/>
      <c r="L51" s="254">
        <f t="shared" si="0"/>
        <v>0</v>
      </c>
      <c r="M51" s="254">
        <f t="shared" si="1"/>
        <v>0</v>
      </c>
    </row>
    <row r="52" spans="1:13" x14ac:dyDescent="0.2">
      <c r="A52" s="399" t="s">
        <v>324</v>
      </c>
      <c r="B52" s="146" t="s">
        <v>223</v>
      </c>
      <c r="C52" s="143">
        <v>0</v>
      </c>
      <c r="D52" s="11">
        <v>8.9151257396454006E-2</v>
      </c>
      <c r="E52" s="11">
        <v>0</v>
      </c>
      <c r="F52" s="11">
        <v>0</v>
      </c>
      <c r="G52" s="11">
        <v>0.52235534934508798</v>
      </c>
      <c r="H52" s="11">
        <v>0</v>
      </c>
      <c r="I52" s="11">
        <v>0.68</v>
      </c>
      <c r="J52" s="11">
        <v>12.25</v>
      </c>
      <c r="K52" s="240"/>
      <c r="L52" s="252">
        <f t="shared" si="0"/>
        <v>0.18450094382022028</v>
      </c>
      <c r="M52" s="252">
        <f t="shared" si="1"/>
        <v>1.6926883258426928</v>
      </c>
    </row>
    <row r="53" spans="1:13" x14ac:dyDescent="0.2">
      <c r="A53" s="399"/>
      <c r="B53" s="147" t="s">
        <v>224</v>
      </c>
      <c r="C53" s="144">
        <v>0</v>
      </c>
      <c r="D53" s="15">
        <v>0</v>
      </c>
      <c r="E53" s="15">
        <v>0</v>
      </c>
      <c r="F53" s="15">
        <v>0</v>
      </c>
      <c r="G53" s="15">
        <v>0</v>
      </c>
      <c r="H53" s="15">
        <v>0</v>
      </c>
      <c r="I53" s="15">
        <v>0</v>
      </c>
      <c r="J53" s="15">
        <v>0</v>
      </c>
      <c r="K53" s="240"/>
      <c r="L53" s="253">
        <f t="shared" si="0"/>
        <v>0</v>
      </c>
      <c r="M53" s="253">
        <f t="shared" si="1"/>
        <v>0</v>
      </c>
    </row>
    <row r="54" spans="1:13" x14ac:dyDescent="0.2">
      <c r="A54" s="399"/>
      <c r="B54" s="147" t="s">
        <v>225</v>
      </c>
      <c r="C54" s="144">
        <v>50.109490384612002</v>
      </c>
      <c r="D54" s="15">
        <v>19.907745931953599</v>
      </c>
      <c r="E54" s="15">
        <v>14.0770253661063</v>
      </c>
      <c r="F54" s="15">
        <v>21.398733173075499</v>
      </c>
      <c r="G54" s="15">
        <v>11.8046551930207</v>
      </c>
      <c r="H54" s="15">
        <v>52.541946379999999</v>
      </c>
      <c r="I54" s="15">
        <v>27.54</v>
      </c>
      <c r="J54" s="15">
        <v>26.04</v>
      </c>
      <c r="K54" s="240"/>
      <c r="L54" s="253">
        <f t="shared" si="0"/>
        <v>28.19708520410973</v>
      </c>
      <c r="M54" s="253">
        <f t="shared" si="1"/>
        <v>27.927449553596013</v>
      </c>
    </row>
    <row r="55" spans="1:13" ht="13.5" thickBot="1" x14ac:dyDescent="0.25">
      <c r="A55" s="400"/>
      <c r="B55" s="148" t="s">
        <v>226</v>
      </c>
      <c r="C55" s="145">
        <v>0</v>
      </c>
      <c r="D55" s="140">
        <v>0</v>
      </c>
      <c r="E55" s="140">
        <v>0</v>
      </c>
      <c r="F55" s="140">
        <v>0</v>
      </c>
      <c r="G55" s="140">
        <v>0</v>
      </c>
      <c r="H55" s="140">
        <v>0</v>
      </c>
      <c r="I55" s="140">
        <v>0</v>
      </c>
      <c r="J55" s="140">
        <v>0</v>
      </c>
      <c r="K55" s="240"/>
      <c r="L55" s="254">
        <f t="shared" si="0"/>
        <v>0</v>
      </c>
      <c r="M55" s="254">
        <f t="shared" si="1"/>
        <v>0</v>
      </c>
    </row>
    <row r="56" spans="1:13" x14ac:dyDescent="0.2">
      <c r="A56" s="399" t="s">
        <v>325</v>
      </c>
      <c r="B56" s="146" t="s">
        <v>223</v>
      </c>
      <c r="C56" s="143">
        <v>24.899319729785201</v>
      </c>
      <c r="D56" s="11">
        <v>12.435003411743899</v>
      </c>
      <c r="E56" s="11">
        <v>25.118968794334801</v>
      </c>
      <c r="F56" s="11">
        <v>27.950474875665101</v>
      </c>
      <c r="G56" s="11">
        <v>72.764426406350694</v>
      </c>
      <c r="H56" s="11">
        <v>90.829226439999999</v>
      </c>
      <c r="I56" s="11">
        <v>75.739999999999995</v>
      </c>
      <c r="J56" s="11">
        <v>57.88</v>
      </c>
      <c r="K56" s="240"/>
      <c r="L56" s="252">
        <f t="shared" si="0"/>
        <v>47.105345665411392</v>
      </c>
      <c r="M56" s="252">
        <f t="shared" si="1"/>
        <v>48.452177457234967</v>
      </c>
    </row>
    <row r="57" spans="1:13" x14ac:dyDescent="0.2">
      <c r="A57" s="399"/>
      <c r="B57" s="147" t="s">
        <v>224</v>
      </c>
      <c r="C57" s="144">
        <v>23.127788312694001</v>
      </c>
      <c r="D57" s="15">
        <v>0</v>
      </c>
      <c r="E57" s="15">
        <v>2.8535156249999E-2</v>
      </c>
      <c r="F57" s="15">
        <v>0.327685995623552</v>
      </c>
      <c r="G57" s="15">
        <v>0.31192148760335597</v>
      </c>
      <c r="H57" s="15">
        <v>7.0864034089999999</v>
      </c>
      <c r="I57" s="15">
        <v>0</v>
      </c>
      <c r="J57" s="15">
        <v>0.27</v>
      </c>
      <c r="K57" s="240"/>
      <c r="L57" s="253">
        <f t="shared" si="0"/>
        <v>4.4117620515958436</v>
      </c>
      <c r="M57" s="253">
        <f t="shared" si="1"/>
        <v>3.8940417951463631</v>
      </c>
    </row>
    <row r="58" spans="1:13" x14ac:dyDescent="0.2">
      <c r="A58" s="399"/>
      <c r="B58" s="147" t="s">
        <v>225</v>
      </c>
      <c r="C58" s="144">
        <v>6.05424085889811</v>
      </c>
      <c r="D58" s="15">
        <v>6.7917829343890501</v>
      </c>
      <c r="E58" s="15">
        <v>21.156560740988201</v>
      </c>
      <c r="F58" s="15">
        <v>30.3210450842965</v>
      </c>
      <c r="G58" s="15">
        <v>11.0301136292696</v>
      </c>
      <c r="H58" s="15">
        <v>108.51488430000001</v>
      </c>
      <c r="I58" s="15">
        <v>8.99</v>
      </c>
      <c r="J58" s="15">
        <v>6.14</v>
      </c>
      <c r="K58" s="240"/>
      <c r="L58" s="253">
        <f t="shared" si="0"/>
        <v>27.551232506834499</v>
      </c>
      <c r="M58" s="253">
        <f t="shared" si="1"/>
        <v>24.874828443480183</v>
      </c>
    </row>
    <row r="59" spans="1:13" ht="13.5" thickBot="1" x14ac:dyDescent="0.25">
      <c r="A59" s="400"/>
      <c r="B59" s="148" t="s">
        <v>226</v>
      </c>
      <c r="C59" s="145">
        <v>0</v>
      </c>
      <c r="D59" s="140">
        <v>0</v>
      </c>
      <c r="E59" s="140">
        <v>0</v>
      </c>
      <c r="F59" s="140">
        <v>902.45714203507202</v>
      </c>
      <c r="G59" s="140">
        <v>0.14283519553071999</v>
      </c>
      <c r="H59" s="140">
        <v>0</v>
      </c>
      <c r="I59" s="140">
        <v>0.41</v>
      </c>
      <c r="J59" s="140">
        <v>13.59</v>
      </c>
      <c r="K59" s="240"/>
      <c r="L59" s="254">
        <f t="shared" si="0"/>
        <v>129.00142531865751</v>
      </c>
      <c r="M59" s="254">
        <f t="shared" si="1"/>
        <v>114.57499715382534</v>
      </c>
    </row>
    <row r="60" spans="1:13" x14ac:dyDescent="0.2">
      <c r="A60" s="401" t="s">
        <v>326</v>
      </c>
      <c r="B60" s="146" t="s">
        <v>223</v>
      </c>
      <c r="C60" s="143">
        <v>6.8533038273006799</v>
      </c>
      <c r="D60" s="11">
        <v>4.5957626231530098</v>
      </c>
      <c r="E60" s="11">
        <v>1.04984959893041</v>
      </c>
      <c r="F60" s="11">
        <v>0</v>
      </c>
      <c r="G60" s="11">
        <v>0.17652432452811001</v>
      </c>
      <c r="H60" s="11">
        <v>0.33390718699999999</v>
      </c>
      <c r="I60" s="11">
        <v>1.1599999999999999</v>
      </c>
      <c r="J60" s="11">
        <v>5.97</v>
      </c>
      <c r="K60" s="240"/>
      <c r="L60" s="252">
        <f t="shared" si="0"/>
        <v>2.0241925087017441</v>
      </c>
      <c r="M60" s="252">
        <f t="shared" si="1"/>
        <v>2.5174184451140258</v>
      </c>
    </row>
    <row r="61" spans="1:13" x14ac:dyDescent="0.2">
      <c r="A61" s="399"/>
      <c r="B61" s="147" t="s">
        <v>224</v>
      </c>
      <c r="C61" s="144">
        <v>94.542226338620495</v>
      </c>
      <c r="D61" s="15">
        <v>46.557107310787799</v>
      </c>
      <c r="E61" s="15">
        <v>5.7668482620316901</v>
      </c>
      <c r="F61" s="15">
        <v>44.3417277257725</v>
      </c>
      <c r="G61" s="15">
        <v>4.3499792435418501</v>
      </c>
      <c r="H61" s="15">
        <v>190.36849269999999</v>
      </c>
      <c r="I61" s="15">
        <v>106.95</v>
      </c>
      <c r="J61" s="15">
        <v>170.48</v>
      </c>
      <c r="K61" s="240"/>
      <c r="L61" s="253">
        <f t="shared" si="0"/>
        <v>70.410911654393473</v>
      </c>
      <c r="M61" s="253">
        <f t="shared" si="1"/>
        <v>82.919547697594282</v>
      </c>
    </row>
    <row r="62" spans="1:13" x14ac:dyDescent="0.2">
      <c r="A62" s="399"/>
      <c r="B62" s="147" t="s">
        <v>225</v>
      </c>
      <c r="C62" s="144">
        <v>2.1091397058822401</v>
      </c>
      <c r="D62" s="15">
        <v>2.0909458407969201</v>
      </c>
      <c r="E62" s="15">
        <v>0.86429478609619803</v>
      </c>
      <c r="F62" s="15">
        <v>0.33002078713969502</v>
      </c>
      <c r="G62" s="15">
        <v>4.9969165129144599</v>
      </c>
      <c r="H62" s="15">
        <v>19.21619982</v>
      </c>
      <c r="I62" s="15">
        <v>2.2000000000000002</v>
      </c>
      <c r="J62" s="15">
        <v>2.44</v>
      </c>
      <c r="K62" s="240"/>
      <c r="L62" s="253">
        <f t="shared" si="0"/>
        <v>4.5439310646899305</v>
      </c>
      <c r="M62" s="253">
        <f t="shared" si="1"/>
        <v>4.2809396816036891</v>
      </c>
    </row>
    <row r="63" spans="1:13" ht="13.5" thickBot="1" x14ac:dyDescent="0.25">
      <c r="A63" s="400"/>
      <c r="B63" s="148" t="s">
        <v>226</v>
      </c>
      <c r="C63" s="145">
        <v>0</v>
      </c>
      <c r="D63" s="140">
        <v>0</v>
      </c>
      <c r="E63" s="140">
        <v>0</v>
      </c>
      <c r="F63" s="140">
        <v>0</v>
      </c>
      <c r="G63" s="140">
        <v>0</v>
      </c>
      <c r="H63" s="140">
        <v>0</v>
      </c>
      <c r="I63" s="140">
        <v>0</v>
      </c>
      <c r="J63" s="140">
        <v>0</v>
      </c>
      <c r="K63" s="240"/>
      <c r="L63" s="254">
        <f t="shared" si="0"/>
        <v>0</v>
      </c>
      <c r="M63" s="254">
        <f t="shared" si="1"/>
        <v>0</v>
      </c>
    </row>
    <row r="64" spans="1:13" x14ac:dyDescent="0.2">
      <c r="A64" s="401" t="s">
        <v>327</v>
      </c>
      <c r="B64" s="146" t="s">
        <v>223</v>
      </c>
      <c r="C64" s="143">
        <v>1.07943298969067</v>
      </c>
      <c r="D64" s="11">
        <v>0.970917721519032</v>
      </c>
      <c r="E64" s="11">
        <v>3.6505536531930698</v>
      </c>
      <c r="F64" s="11">
        <v>0</v>
      </c>
      <c r="G64" s="11">
        <v>0.243234170305728</v>
      </c>
      <c r="H64" s="11">
        <v>1.50572449</v>
      </c>
      <c r="I64" s="11">
        <v>2.39</v>
      </c>
      <c r="J64" s="11">
        <v>1.79</v>
      </c>
      <c r="K64" s="240"/>
      <c r="L64" s="252">
        <f t="shared" si="0"/>
        <v>1.4056947178155001</v>
      </c>
      <c r="M64" s="252">
        <f t="shared" si="1"/>
        <v>1.4537328780885628</v>
      </c>
    </row>
    <row r="65" spans="1:13" x14ac:dyDescent="0.2">
      <c r="A65" s="399"/>
      <c r="B65" s="147" t="s">
        <v>224</v>
      </c>
      <c r="C65" s="144">
        <v>0</v>
      </c>
      <c r="D65" s="15">
        <v>0</v>
      </c>
      <c r="E65" s="15">
        <v>0.29320527522940498</v>
      </c>
      <c r="F65" s="15">
        <v>0.69127769308940001</v>
      </c>
      <c r="G65" s="15">
        <v>0</v>
      </c>
      <c r="H65" s="15">
        <v>0</v>
      </c>
      <c r="I65" s="15">
        <v>5.67</v>
      </c>
      <c r="J65" s="15">
        <v>7.17</v>
      </c>
      <c r="K65" s="240"/>
      <c r="L65" s="253">
        <f t="shared" si="0"/>
        <v>0.9506404240455435</v>
      </c>
      <c r="M65" s="253">
        <f t="shared" si="1"/>
        <v>1.7280603710398506</v>
      </c>
    </row>
    <row r="66" spans="1:13" x14ac:dyDescent="0.2">
      <c r="A66" s="399"/>
      <c r="B66" s="147" t="s">
        <v>225</v>
      </c>
      <c r="C66" s="144">
        <v>7.0689102398886297</v>
      </c>
      <c r="D66" s="15">
        <v>8.4798877729443003</v>
      </c>
      <c r="E66" s="15">
        <v>15.810491146630101</v>
      </c>
      <c r="F66" s="15">
        <v>8.3230334877262404</v>
      </c>
      <c r="G66" s="15">
        <v>15.347647288460401</v>
      </c>
      <c r="H66" s="15">
        <v>10.33379124</v>
      </c>
      <c r="I66" s="15">
        <v>23.82</v>
      </c>
      <c r="J66" s="15">
        <v>25.87</v>
      </c>
      <c r="K66" s="240"/>
      <c r="L66" s="253">
        <f t="shared" si="0"/>
        <v>12.740537310807095</v>
      </c>
      <c r="M66" s="253">
        <f t="shared" si="1"/>
        <v>14.381720146956209</v>
      </c>
    </row>
    <row r="67" spans="1:13" ht="13.5" thickBot="1" x14ac:dyDescent="0.25">
      <c r="A67" s="400"/>
      <c r="B67" s="148" t="s">
        <v>226</v>
      </c>
      <c r="C67" s="145">
        <v>218.57118061061601</v>
      </c>
      <c r="D67" s="140">
        <v>263.950343710982</v>
      </c>
      <c r="E67" s="140">
        <v>286.60094747005002</v>
      </c>
      <c r="F67" s="140">
        <v>127.906081591147</v>
      </c>
      <c r="G67" s="140">
        <v>2349.98504081379</v>
      </c>
      <c r="H67" s="140">
        <v>35.846280669999999</v>
      </c>
      <c r="I67" s="140">
        <v>111.6</v>
      </c>
      <c r="J67" s="140">
        <v>1015.16</v>
      </c>
      <c r="K67" s="240"/>
      <c r="L67" s="254">
        <f t="shared" si="0"/>
        <v>484.92283926665499</v>
      </c>
      <c r="M67" s="254">
        <f t="shared" si="1"/>
        <v>551.20248435832309</v>
      </c>
    </row>
    <row r="68" spans="1:13" x14ac:dyDescent="0.2">
      <c r="A68" s="399" t="s">
        <v>328</v>
      </c>
      <c r="B68" s="146" t="s">
        <v>223</v>
      </c>
      <c r="C68" s="143">
        <v>535.22414025630997</v>
      </c>
      <c r="D68" s="11">
        <v>574.41439258882599</v>
      </c>
      <c r="E68" s="11">
        <v>991.11777314263395</v>
      </c>
      <c r="F68" s="11">
        <v>464.26003003436801</v>
      </c>
      <c r="G68" s="11">
        <v>721.756799261791</v>
      </c>
      <c r="H68" s="11">
        <v>746.71335180000005</v>
      </c>
      <c r="I68" s="11">
        <v>929.51</v>
      </c>
      <c r="J68" s="11">
        <v>2273.65</v>
      </c>
      <c r="K68" s="240"/>
      <c r="L68" s="252">
        <f t="shared" si="0"/>
        <v>708.99949815484706</v>
      </c>
      <c r="M68" s="252">
        <f t="shared" si="1"/>
        <v>904.58081088549125</v>
      </c>
    </row>
    <row r="69" spans="1:13" x14ac:dyDescent="0.2">
      <c r="A69" s="399"/>
      <c r="B69" s="147" t="s">
        <v>224</v>
      </c>
      <c r="C69" s="144">
        <v>0.469342256584938</v>
      </c>
      <c r="D69" s="15">
        <v>1.8549847027973401</v>
      </c>
      <c r="E69" s="15">
        <v>1.80442729226437</v>
      </c>
      <c r="F69" s="15">
        <v>7.0934311173735702</v>
      </c>
      <c r="G69" s="15">
        <v>17.009134152708999</v>
      </c>
      <c r="H69" s="15">
        <v>67.946645829999994</v>
      </c>
      <c r="I69" s="15">
        <v>5.31</v>
      </c>
      <c r="J69" s="15">
        <v>15.57</v>
      </c>
      <c r="K69" s="240"/>
      <c r="L69" s="253">
        <f t="shared" ref="L69:L132" si="2">AVERAGE(C69:I69)</f>
        <v>14.498280764532746</v>
      </c>
      <c r="M69" s="253">
        <f t="shared" ref="M69:M132" si="3">AVERAGE(C69:J69)</f>
        <v>14.632245668966153</v>
      </c>
    </row>
    <row r="70" spans="1:13" x14ac:dyDescent="0.2">
      <c r="A70" s="399"/>
      <c r="B70" s="147" t="s">
        <v>225</v>
      </c>
      <c r="C70" s="144">
        <v>32.470531793123499</v>
      </c>
      <c r="D70" s="15">
        <v>102.442426758409</v>
      </c>
      <c r="E70" s="15">
        <v>190.21041596120401</v>
      </c>
      <c r="F70" s="15">
        <v>179.632435681098</v>
      </c>
      <c r="G70" s="15">
        <v>179.105024811616</v>
      </c>
      <c r="H70" s="15">
        <v>178.03494620000001</v>
      </c>
      <c r="I70" s="15">
        <v>200.78</v>
      </c>
      <c r="J70" s="15">
        <v>177.39</v>
      </c>
      <c r="K70" s="240"/>
      <c r="L70" s="253">
        <f t="shared" si="2"/>
        <v>151.81082588649295</v>
      </c>
      <c r="M70" s="253">
        <f t="shared" si="3"/>
        <v>155.00822265068132</v>
      </c>
    </row>
    <row r="71" spans="1:13" ht="13.5" thickBot="1" x14ac:dyDescent="0.25">
      <c r="A71" s="400"/>
      <c r="B71" s="148" t="s">
        <v>226</v>
      </c>
      <c r="C71" s="145">
        <v>0</v>
      </c>
      <c r="D71" s="140">
        <v>0</v>
      </c>
      <c r="E71" s="140">
        <v>0</v>
      </c>
      <c r="F71" s="140">
        <v>3.07845073289907</v>
      </c>
      <c r="G71" s="140">
        <v>5.9071296296306004</v>
      </c>
      <c r="H71" s="140">
        <v>49.929206729999997</v>
      </c>
      <c r="I71" s="140">
        <v>49.73</v>
      </c>
      <c r="J71" s="140">
        <v>0</v>
      </c>
      <c r="K71" s="240"/>
      <c r="L71" s="254">
        <f t="shared" si="2"/>
        <v>15.520683870361381</v>
      </c>
      <c r="M71" s="254">
        <f t="shared" si="3"/>
        <v>13.580598386566209</v>
      </c>
    </row>
    <row r="72" spans="1:13" x14ac:dyDescent="0.2">
      <c r="A72" s="399" t="s">
        <v>329</v>
      </c>
      <c r="B72" s="146" t="s">
        <v>223</v>
      </c>
      <c r="C72" s="143">
        <v>0</v>
      </c>
      <c r="D72" s="11">
        <v>1.16882308034322</v>
      </c>
      <c r="E72" s="11">
        <v>2.48072809919868</v>
      </c>
      <c r="F72" s="11">
        <v>2.8240979381442002</v>
      </c>
      <c r="G72" s="11">
        <v>12.032056852461301</v>
      </c>
      <c r="H72" s="11">
        <v>5.5685956330000002</v>
      </c>
      <c r="I72" s="11">
        <v>1.85</v>
      </c>
      <c r="J72" s="11">
        <v>14.18</v>
      </c>
      <c r="K72" s="240"/>
      <c r="L72" s="252">
        <f t="shared" si="2"/>
        <v>3.7034716575924866</v>
      </c>
      <c r="M72" s="252">
        <f t="shared" si="3"/>
        <v>5.0130377003934257</v>
      </c>
    </row>
    <row r="73" spans="1:13" x14ac:dyDescent="0.2">
      <c r="A73" s="399"/>
      <c r="B73" s="147" t="s">
        <v>224</v>
      </c>
      <c r="C73" s="144">
        <v>1349.08381096423</v>
      </c>
      <c r="D73" s="15">
        <v>1638.7998600414901</v>
      </c>
      <c r="E73" s="15">
        <v>1086.79608131431</v>
      </c>
      <c r="F73" s="15">
        <v>1642.7902014769199</v>
      </c>
      <c r="G73" s="15">
        <v>876.30466763218101</v>
      </c>
      <c r="H73" s="15">
        <v>1118.3847510000001</v>
      </c>
      <c r="I73" s="15">
        <v>1323</v>
      </c>
      <c r="J73" s="15">
        <v>2020.68</v>
      </c>
      <c r="K73" s="240"/>
      <c r="L73" s="253">
        <f t="shared" si="2"/>
        <v>1290.7370532041616</v>
      </c>
      <c r="M73" s="253">
        <f t="shared" si="3"/>
        <v>1381.9799215536414</v>
      </c>
    </row>
    <row r="74" spans="1:13" x14ac:dyDescent="0.2">
      <c r="A74" s="399"/>
      <c r="B74" s="147" t="s">
        <v>225</v>
      </c>
      <c r="C74" s="144">
        <v>1.3206329880558401</v>
      </c>
      <c r="D74" s="15">
        <v>2.1355741869918998</v>
      </c>
      <c r="E74" s="15">
        <v>2.54273634154079</v>
      </c>
      <c r="F74" s="15">
        <v>4.7634325436160196</v>
      </c>
      <c r="G74" s="15">
        <v>16.0033152023626</v>
      </c>
      <c r="H74" s="15">
        <v>4.2206032770000004</v>
      </c>
      <c r="I74" s="15">
        <v>5.44</v>
      </c>
      <c r="J74" s="15">
        <v>1.99</v>
      </c>
      <c r="K74" s="240"/>
      <c r="L74" s="253">
        <f t="shared" si="2"/>
        <v>5.2037563627953061</v>
      </c>
      <c r="M74" s="253">
        <f t="shared" si="3"/>
        <v>4.8020368174458934</v>
      </c>
    </row>
    <row r="75" spans="1:13" ht="13.5" thickBot="1" x14ac:dyDescent="0.25">
      <c r="A75" s="400"/>
      <c r="B75" s="148" t="s">
        <v>226</v>
      </c>
      <c r="C75" s="145">
        <v>0</v>
      </c>
      <c r="D75" s="140">
        <v>30.568534484443902</v>
      </c>
      <c r="E75" s="140">
        <v>0</v>
      </c>
      <c r="F75" s="140">
        <v>7.88237113402025</v>
      </c>
      <c r="G75" s="140">
        <v>4.4049471639471696</v>
      </c>
      <c r="H75" s="140">
        <v>0</v>
      </c>
      <c r="I75" s="140">
        <v>8.52</v>
      </c>
      <c r="J75" s="140">
        <v>43.32</v>
      </c>
      <c r="K75" s="240"/>
      <c r="L75" s="254">
        <f t="shared" si="2"/>
        <v>7.3394075403444736</v>
      </c>
      <c r="M75" s="254">
        <f t="shared" si="3"/>
        <v>11.836981597801415</v>
      </c>
    </row>
    <row r="76" spans="1:13" x14ac:dyDescent="0.2">
      <c r="A76" s="399" t="s">
        <v>330</v>
      </c>
      <c r="B76" s="146" t="s">
        <v>223</v>
      </c>
      <c r="C76" s="143">
        <v>15.664086704453601</v>
      </c>
      <c r="D76" s="11">
        <v>5.20991652633999</v>
      </c>
      <c r="E76" s="11">
        <v>5.4826223318660903</v>
      </c>
      <c r="F76" s="11">
        <v>3.95388506876313</v>
      </c>
      <c r="G76" s="11">
        <v>4.4041398713819999E-2</v>
      </c>
      <c r="H76" s="11">
        <v>2.3078296229999999</v>
      </c>
      <c r="I76" s="11">
        <v>21.53</v>
      </c>
      <c r="J76" s="11">
        <v>2.0299999999999998</v>
      </c>
      <c r="K76" s="240"/>
      <c r="L76" s="252">
        <f t="shared" si="2"/>
        <v>7.7417688075909465</v>
      </c>
      <c r="M76" s="252">
        <f t="shared" si="3"/>
        <v>7.0277977066420787</v>
      </c>
    </row>
    <row r="77" spans="1:13" x14ac:dyDescent="0.2">
      <c r="A77" s="399"/>
      <c r="B77" s="147" t="s">
        <v>224</v>
      </c>
      <c r="C77" s="144">
        <v>0</v>
      </c>
      <c r="D77" s="15">
        <v>0</v>
      </c>
      <c r="E77" s="15">
        <v>11.450685160427</v>
      </c>
      <c r="F77" s="15">
        <v>0</v>
      </c>
      <c r="G77" s="15">
        <v>0</v>
      </c>
      <c r="H77" s="15">
        <v>0</v>
      </c>
      <c r="I77" s="15">
        <v>0</v>
      </c>
      <c r="J77" s="15">
        <v>0</v>
      </c>
      <c r="K77" s="240"/>
      <c r="L77" s="253">
        <f t="shared" si="2"/>
        <v>1.6358121657752858</v>
      </c>
      <c r="M77" s="253">
        <f t="shared" si="3"/>
        <v>1.431335645053375</v>
      </c>
    </row>
    <row r="78" spans="1:13" x14ac:dyDescent="0.2">
      <c r="A78" s="399"/>
      <c r="B78" s="147" t="s">
        <v>225</v>
      </c>
      <c r="C78" s="144">
        <v>8.4270345380441807</v>
      </c>
      <c r="D78" s="15">
        <v>1.3871141181125199</v>
      </c>
      <c r="E78" s="15">
        <v>4.8276267343616901</v>
      </c>
      <c r="F78" s="15">
        <v>6.8148676536179096</v>
      </c>
      <c r="G78" s="15">
        <v>0.42411725803086298</v>
      </c>
      <c r="H78" s="15">
        <v>1.5668394889999999</v>
      </c>
      <c r="I78" s="15">
        <v>2.5099999999999998</v>
      </c>
      <c r="J78" s="15">
        <v>7.7</v>
      </c>
      <c r="K78" s="240"/>
      <c r="L78" s="253">
        <f t="shared" si="2"/>
        <v>3.7082285415953087</v>
      </c>
      <c r="M78" s="253">
        <f t="shared" si="3"/>
        <v>4.2071999738958956</v>
      </c>
    </row>
    <row r="79" spans="1:13" ht="13.5" thickBot="1" x14ac:dyDescent="0.25">
      <c r="A79" s="400"/>
      <c r="B79" s="148" t="s">
        <v>226</v>
      </c>
      <c r="C79" s="145">
        <v>0</v>
      </c>
      <c r="D79" s="140">
        <v>0</v>
      </c>
      <c r="E79" s="140">
        <v>0</v>
      </c>
      <c r="F79" s="140">
        <v>0</v>
      </c>
      <c r="G79" s="140">
        <v>0</v>
      </c>
      <c r="H79" s="140">
        <v>0</v>
      </c>
      <c r="I79" s="140">
        <v>0</v>
      </c>
      <c r="J79" s="140">
        <v>0</v>
      </c>
      <c r="K79" s="240"/>
      <c r="L79" s="254">
        <f t="shared" si="2"/>
        <v>0</v>
      </c>
      <c r="M79" s="254">
        <f t="shared" si="3"/>
        <v>0</v>
      </c>
    </row>
    <row r="80" spans="1:13" x14ac:dyDescent="0.2">
      <c r="A80" s="399" t="s">
        <v>331</v>
      </c>
      <c r="B80" s="146" t="s">
        <v>223</v>
      </c>
      <c r="C80" s="143">
        <v>0</v>
      </c>
      <c r="D80" s="11">
        <v>0</v>
      </c>
      <c r="E80" s="11">
        <v>0</v>
      </c>
      <c r="F80" s="11">
        <v>0</v>
      </c>
      <c r="G80" s="11">
        <v>0</v>
      </c>
      <c r="H80" s="11">
        <v>0</v>
      </c>
      <c r="I80" s="11">
        <v>0</v>
      </c>
      <c r="J80" s="11">
        <v>0</v>
      </c>
      <c r="K80" s="240"/>
      <c r="L80" s="252">
        <f t="shared" si="2"/>
        <v>0</v>
      </c>
      <c r="M80" s="252">
        <f t="shared" si="3"/>
        <v>0</v>
      </c>
    </row>
    <row r="81" spans="1:13" x14ac:dyDescent="0.2">
      <c r="A81" s="399"/>
      <c r="B81" s="147" t="s">
        <v>224</v>
      </c>
      <c r="C81" s="144">
        <v>0</v>
      </c>
      <c r="D81" s="15">
        <v>0</v>
      </c>
      <c r="E81" s="15">
        <v>0</v>
      </c>
      <c r="F81" s="15">
        <v>0</v>
      </c>
      <c r="G81" s="15">
        <v>0</v>
      </c>
      <c r="H81" s="15">
        <v>0</v>
      </c>
      <c r="I81" s="15">
        <v>0</v>
      </c>
      <c r="J81" s="15">
        <v>0</v>
      </c>
      <c r="K81" s="240"/>
      <c r="L81" s="253">
        <f t="shared" si="2"/>
        <v>0</v>
      </c>
      <c r="M81" s="253">
        <f t="shared" si="3"/>
        <v>0</v>
      </c>
    </row>
    <row r="82" spans="1:13" x14ac:dyDescent="0.2">
      <c r="A82" s="399"/>
      <c r="B82" s="147" t="s">
        <v>225</v>
      </c>
      <c r="C82" s="144">
        <v>0</v>
      </c>
      <c r="D82" s="15">
        <v>0.94505244755252005</v>
      </c>
      <c r="E82" s="15">
        <v>0.43022235576927598</v>
      </c>
      <c r="F82" s="15">
        <v>0.24086368110238701</v>
      </c>
      <c r="G82" s="15">
        <v>0.18535657051283999</v>
      </c>
      <c r="H82" s="15">
        <v>1.984614852</v>
      </c>
      <c r="I82" s="15">
        <v>1.54</v>
      </c>
      <c r="J82" s="15">
        <v>0.84</v>
      </c>
      <c r="K82" s="240"/>
      <c r="L82" s="253">
        <f t="shared" si="2"/>
        <v>0.76087284384814613</v>
      </c>
      <c r="M82" s="253">
        <f t="shared" si="3"/>
        <v>0.77076373836712786</v>
      </c>
    </row>
    <row r="83" spans="1:13" ht="13.5" thickBot="1" x14ac:dyDescent="0.25">
      <c r="A83" s="400"/>
      <c r="B83" s="148" t="s">
        <v>226</v>
      </c>
      <c r="C83" s="145">
        <v>0</v>
      </c>
      <c r="D83" s="140">
        <v>0</v>
      </c>
      <c r="E83" s="140">
        <v>0</v>
      </c>
      <c r="F83" s="140">
        <v>0</v>
      </c>
      <c r="G83" s="140">
        <v>0</v>
      </c>
      <c r="H83" s="140">
        <v>0</v>
      </c>
      <c r="I83" s="140">
        <v>0</v>
      </c>
      <c r="J83" s="140">
        <v>0</v>
      </c>
      <c r="K83" s="240"/>
      <c r="L83" s="254">
        <f t="shared" si="2"/>
        <v>0</v>
      </c>
      <c r="M83" s="254">
        <f t="shared" si="3"/>
        <v>0</v>
      </c>
    </row>
    <row r="84" spans="1:13" x14ac:dyDescent="0.2">
      <c r="A84" s="399" t="s">
        <v>332</v>
      </c>
      <c r="B84" s="146" t="s">
        <v>223</v>
      </c>
      <c r="C84" s="143">
        <v>23.068227730950401</v>
      </c>
      <c r="D84" s="11">
        <v>12.2179750051138</v>
      </c>
      <c r="E84" s="11">
        <v>349.35253182029999</v>
      </c>
      <c r="F84" s="11">
        <v>6.4237381433024598</v>
      </c>
      <c r="G84" s="11">
        <v>166.06488775469501</v>
      </c>
      <c r="H84" s="11">
        <v>84.236651300000005</v>
      </c>
      <c r="I84" s="11">
        <v>75.56</v>
      </c>
      <c r="J84" s="11">
        <v>48.11</v>
      </c>
      <c r="K84" s="240"/>
      <c r="L84" s="252">
        <f t="shared" si="2"/>
        <v>102.41771596490879</v>
      </c>
      <c r="M84" s="252">
        <f t="shared" si="3"/>
        <v>95.629251469295198</v>
      </c>
    </row>
    <row r="85" spans="1:13" x14ac:dyDescent="0.2">
      <c r="A85" s="399"/>
      <c r="B85" s="147" t="s">
        <v>224</v>
      </c>
      <c r="C85" s="144">
        <v>0</v>
      </c>
      <c r="D85" s="15">
        <v>0</v>
      </c>
      <c r="E85" s="15">
        <v>0</v>
      </c>
      <c r="F85" s="15">
        <v>0</v>
      </c>
      <c r="G85" s="15">
        <v>0</v>
      </c>
      <c r="H85" s="15">
        <v>0</v>
      </c>
      <c r="I85" s="15">
        <v>0</v>
      </c>
      <c r="J85" s="15">
        <v>0</v>
      </c>
      <c r="K85" s="240"/>
      <c r="L85" s="253">
        <f t="shared" si="2"/>
        <v>0</v>
      </c>
      <c r="M85" s="253">
        <f t="shared" si="3"/>
        <v>0</v>
      </c>
    </row>
    <row r="86" spans="1:13" x14ac:dyDescent="0.2">
      <c r="A86" s="399"/>
      <c r="B86" s="147" t="s">
        <v>225</v>
      </c>
      <c r="C86" s="144">
        <v>135.733229477008</v>
      </c>
      <c r="D86" s="15">
        <v>68.767593314202301</v>
      </c>
      <c r="E86" s="15">
        <v>237.15479340332701</v>
      </c>
      <c r="F86" s="15">
        <v>318.74789669572601</v>
      </c>
      <c r="G86" s="15">
        <v>422.84257393417897</v>
      </c>
      <c r="H86" s="15">
        <v>198.22624500000001</v>
      </c>
      <c r="I86" s="15">
        <v>275.62</v>
      </c>
      <c r="J86" s="15">
        <v>410.52</v>
      </c>
      <c r="K86" s="240"/>
      <c r="L86" s="253">
        <f t="shared" si="2"/>
        <v>236.72747597492031</v>
      </c>
      <c r="M86" s="253">
        <f t="shared" si="3"/>
        <v>258.45154147805528</v>
      </c>
    </row>
    <row r="87" spans="1:13" ht="13.5" thickBot="1" x14ac:dyDescent="0.25">
      <c r="A87" s="400"/>
      <c r="B87" s="148" t="s">
        <v>226</v>
      </c>
      <c r="C87" s="145">
        <v>0</v>
      </c>
      <c r="D87" s="140">
        <v>0</v>
      </c>
      <c r="E87" s="140">
        <v>0</v>
      </c>
      <c r="F87" s="140">
        <v>32.043982736014897</v>
      </c>
      <c r="G87" s="140">
        <v>3521.62643063818</v>
      </c>
      <c r="H87" s="140">
        <v>45.852512679999997</v>
      </c>
      <c r="I87" s="140">
        <v>31.31</v>
      </c>
      <c r="J87" s="140">
        <v>0</v>
      </c>
      <c r="K87" s="240"/>
      <c r="L87" s="254">
        <f t="shared" si="2"/>
        <v>518.6904180077421</v>
      </c>
      <c r="M87" s="254">
        <f t="shared" si="3"/>
        <v>453.85411575677438</v>
      </c>
    </row>
    <row r="88" spans="1:13" x14ac:dyDescent="0.2">
      <c r="A88" s="399" t="s">
        <v>333</v>
      </c>
      <c r="B88" s="146" t="s">
        <v>223</v>
      </c>
      <c r="C88" s="143">
        <v>67.711951782523599</v>
      </c>
      <c r="D88" s="11">
        <v>74.8878886376054</v>
      </c>
      <c r="E88" s="11">
        <v>532.858067337683</v>
      </c>
      <c r="F88" s="11">
        <v>456.61069983739799</v>
      </c>
      <c r="G88" s="11">
        <v>96.512533648893395</v>
      </c>
      <c r="H88" s="11">
        <v>94.807030760000004</v>
      </c>
      <c r="I88" s="11">
        <v>267.91000000000003</v>
      </c>
      <c r="J88" s="11">
        <v>639.4</v>
      </c>
      <c r="K88" s="240"/>
      <c r="L88" s="252">
        <f t="shared" si="2"/>
        <v>227.32831028630048</v>
      </c>
      <c r="M88" s="252">
        <f t="shared" si="3"/>
        <v>278.83727150051294</v>
      </c>
    </row>
    <row r="89" spans="1:13" x14ac:dyDescent="0.2">
      <c r="A89" s="399"/>
      <c r="B89" s="147" t="s">
        <v>224</v>
      </c>
      <c r="C89" s="144">
        <v>5.5848623853220002E-2</v>
      </c>
      <c r="D89" s="15">
        <v>0</v>
      </c>
      <c r="E89" s="15">
        <v>0</v>
      </c>
      <c r="F89" s="15">
        <v>0</v>
      </c>
      <c r="G89" s="15">
        <v>0</v>
      </c>
      <c r="H89" s="15">
        <v>0</v>
      </c>
      <c r="I89" s="15">
        <v>0</v>
      </c>
      <c r="J89" s="15">
        <v>0</v>
      </c>
      <c r="K89" s="240"/>
      <c r="L89" s="253">
        <f t="shared" si="2"/>
        <v>7.9783748361742859E-3</v>
      </c>
      <c r="M89" s="253">
        <f t="shared" si="3"/>
        <v>6.9810779816525002E-3</v>
      </c>
    </row>
    <row r="90" spans="1:13" x14ac:dyDescent="0.2">
      <c r="A90" s="399"/>
      <c r="B90" s="147" t="s">
        <v>225</v>
      </c>
      <c r="C90" s="144">
        <v>30.7456167058536</v>
      </c>
      <c r="D90" s="15">
        <v>56.252834534340401</v>
      </c>
      <c r="E90" s="15">
        <v>125.080079706224</v>
      </c>
      <c r="F90" s="15">
        <v>118.714078972015</v>
      </c>
      <c r="G90" s="15">
        <v>67.146371893300199</v>
      </c>
      <c r="H90" s="15">
        <v>64.532032630000003</v>
      </c>
      <c r="I90" s="15">
        <v>63.68</v>
      </c>
      <c r="J90" s="15">
        <v>161.63999999999999</v>
      </c>
      <c r="K90" s="240"/>
      <c r="L90" s="253">
        <f t="shared" si="2"/>
        <v>75.164430634533318</v>
      </c>
      <c r="M90" s="253">
        <f t="shared" si="3"/>
        <v>85.973876805216648</v>
      </c>
    </row>
    <row r="91" spans="1:13" ht="13.5" thickBot="1" x14ac:dyDescent="0.25">
      <c r="A91" s="400"/>
      <c r="B91" s="148" t="s">
        <v>226</v>
      </c>
      <c r="C91" s="145">
        <v>0</v>
      </c>
      <c r="D91" s="140">
        <v>0</v>
      </c>
      <c r="E91" s="140">
        <v>0</v>
      </c>
      <c r="F91" s="140">
        <v>0</v>
      </c>
      <c r="G91" s="140">
        <v>4.2842216981140302</v>
      </c>
      <c r="H91" s="140">
        <v>0</v>
      </c>
      <c r="I91" s="140">
        <v>0.45</v>
      </c>
      <c r="J91" s="140">
        <v>0</v>
      </c>
      <c r="K91" s="240"/>
      <c r="L91" s="254">
        <f t="shared" si="2"/>
        <v>0.67631738544486153</v>
      </c>
      <c r="M91" s="254">
        <f t="shared" si="3"/>
        <v>0.5917777122642538</v>
      </c>
    </row>
    <row r="92" spans="1:13" x14ac:dyDescent="0.2">
      <c r="A92" s="399" t="s">
        <v>334</v>
      </c>
      <c r="B92" s="146" t="s">
        <v>223</v>
      </c>
      <c r="C92" s="143">
        <v>0</v>
      </c>
      <c r="D92" s="11">
        <v>0</v>
      </c>
      <c r="E92" s="11">
        <v>0</v>
      </c>
      <c r="F92" s="11">
        <v>0</v>
      </c>
      <c r="G92" s="11">
        <v>0</v>
      </c>
      <c r="H92" s="11">
        <v>0</v>
      </c>
      <c r="I92" s="11">
        <v>0</v>
      </c>
      <c r="J92" s="11">
        <v>0</v>
      </c>
      <c r="K92" s="240"/>
      <c r="L92" s="252">
        <f t="shared" si="2"/>
        <v>0</v>
      </c>
      <c r="M92" s="252">
        <f t="shared" si="3"/>
        <v>0</v>
      </c>
    </row>
    <row r="93" spans="1:13" x14ac:dyDescent="0.2">
      <c r="A93" s="399"/>
      <c r="B93" s="147" t="s">
        <v>224</v>
      </c>
      <c r="C93" s="144">
        <v>0</v>
      </c>
      <c r="D93" s="15">
        <v>0</v>
      </c>
      <c r="E93" s="15">
        <v>0</v>
      </c>
      <c r="F93" s="15">
        <v>0</v>
      </c>
      <c r="G93" s="15">
        <v>0</v>
      </c>
      <c r="H93" s="15">
        <v>0</v>
      </c>
      <c r="I93" s="15">
        <v>0</v>
      </c>
      <c r="J93" s="15">
        <v>0</v>
      </c>
      <c r="K93" s="240"/>
      <c r="L93" s="253">
        <f t="shared" si="2"/>
        <v>0</v>
      </c>
      <c r="M93" s="253">
        <f t="shared" si="3"/>
        <v>0</v>
      </c>
    </row>
    <row r="94" spans="1:13" x14ac:dyDescent="0.2">
      <c r="A94" s="399"/>
      <c r="B94" s="147" t="s">
        <v>225</v>
      </c>
      <c r="C94" s="144">
        <v>0</v>
      </c>
      <c r="D94" s="15">
        <v>0</v>
      </c>
      <c r="E94" s="15">
        <v>0.55455640243890902</v>
      </c>
      <c r="F94" s="15">
        <v>2.2253430944057602</v>
      </c>
      <c r="G94" s="15">
        <v>0.42212591240872999</v>
      </c>
      <c r="H94" s="15">
        <v>0.78528750000000003</v>
      </c>
      <c r="I94" s="15">
        <v>0</v>
      </c>
      <c r="J94" s="15">
        <v>0.17</v>
      </c>
      <c r="K94" s="240"/>
      <c r="L94" s="253">
        <f t="shared" si="2"/>
        <v>0.56961612989334276</v>
      </c>
      <c r="M94" s="253">
        <f t="shared" si="3"/>
        <v>0.51966411365667486</v>
      </c>
    </row>
    <row r="95" spans="1:13" ht="13.5" thickBot="1" x14ac:dyDescent="0.25">
      <c r="A95" s="400"/>
      <c r="B95" s="148" t="s">
        <v>226</v>
      </c>
      <c r="C95" s="145">
        <v>0</v>
      </c>
      <c r="D95" s="140">
        <v>0</v>
      </c>
      <c r="E95" s="140">
        <v>0</v>
      </c>
      <c r="F95" s="140">
        <v>0</v>
      </c>
      <c r="G95" s="140">
        <v>0</v>
      </c>
      <c r="H95" s="140">
        <v>0</v>
      </c>
      <c r="I95" s="140">
        <v>0</v>
      </c>
      <c r="J95" s="140">
        <v>0</v>
      </c>
      <c r="K95" s="240"/>
      <c r="L95" s="254">
        <f t="shared" si="2"/>
        <v>0</v>
      </c>
      <c r="M95" s="254">
        <f t="shared" si="3"/>
        <v>0</v>
      </c>
    </row>
    <row r="96" spans="1:13" x14ac:dyDescent="0.2">
      <c r="A96" s="399" t="s">
        <v>335</v>
      </c>
      <c r="B96" s="146" t="s">
        <v>223</v>
      </c>
      <c r="C96" s="143">
        <v>0</v>
      </c>
      <c r="D96" s="11">
        <v>0</v>
      </c>
      <c r="E96" s="11">
        <v>0</v>
      </c>
      <c r="F96" s="11">
        <v>0</v>
      </c>
      <c r="G96" s="11">
        <v>0</v>
      </c>
      <c r="H96" s="11">
        <v>0</v>
      </c>
      <c r="I96" s="11">
        <v>0</v>
      </c>
      <c r="J96" s="11">
        <v>0</v>
      </c>
      <c r="K96" s="240"/>
      <c r="L96" s="252">
        <f t="shared" si="2"/>
        <v>0</v>
      </c>
      <c r="M96" s="252">
        <f t="shared" si="3"/>
        <v>0</v>
      </c>
    </row>
    <row r="97" spans="1:13" x14ac:dyDescent="0.2">
      <c r="A97" s="399"/>
      <c r="B97" s="147" t="s">
        <v>224</v>
      </c>
      <c r="C97" s="144">
        <v>0</v>
      </c>
      <c r="D97" s="15">
        <v>0</v>
      </c>
      <c r="E97" s="15">
        <v>0</v>
      </c>
      <c r="F97" s="15">
        <v>0</v>
      </c>
      <c r="G97" s="15">
        <v>0</v>
      </c>
      <c r="H97" s="15">
        <v>0</v>
      </c>
      <c r="I97" s="15">
        <v>0</v>
      </c>
      <c r="J97" s="15">
        <v>0</v>
      </c>
      <c r="K97" s="240"/>
      <c r="L97" s="253">
        <f t="shared" si="2"/>
        <v>0</v>
      </c>
      <c r="M97" s="253">
        <f t="shared" si="3"/>
        <v>0</v>
      </c>
    </row>
    <row r="98" spans="1:13" x14ac:dyDescent="0.2">
      <c r="A98" s="399"/>
      <c r="B98" s="147" t="s">
        <v>225</v>
      </c>
      <c r="C98" s="144">
        <v>0</v>
      </c>
      <c r="D98" s="15">
        <v>0</v>
      </c>
      <c r="E98" s="15">
        <v>0</v>
      </c>
      <c r="F98" s="15">
        <v>0</v>
      </c>
      <c r="G98" s="15">
        <v>0</v>
      </c>
      <c r="H98" s="15">
        <v>0</v>
      </c>
      <c r="I98" s="15">
        <v>0</v>
      </c>
      <c r="J98" s="15">
        <v>0</v>
      </c>
      <c r="K98" s="240"/>
      <c r="L98" s="253">
        <f t="shared" si="2"/>
        <v>0</v>
      </c>
      <c r="M98" s="253">
        <f t="shared" si="3"/>
        <v>0</v>
      </c>
    </row>
    <row r="99" spans="1:13" ht="13.5" thickBot="1" x14ac:dyDescent="0.25">
      <c r="A99" s="400"/>
      <c r="B99" s="148" t="s">
        <v>226</v>
      </c>
      <c r="C99" s="145">
        <v>0</v>
      </c>
      <c r="D99" s="140">
        <v>0</v>
      </c>
      <c r="E99" s="140">
        <v>0</v>
      </c>
      <c r="F99" s="140">
        <v>0</v>
      </c>
      <c r="G99" s="140">
        <v>0</v>
      </c>
      <c r="H99" s="140">
        <v>0</v>
      </c>
      <c r="I99" s="140">
        <v>0</v>
      </c>
      <c r="J99" s="140">
        <v>0</v>
      </c>
      <c r="K99" s="240"/>
      <c r="L99" s="254">
        <f t="shared" si="2"/>
        <v>0</v>
      </c>
      <c r="M99" s="254">
        <f t="shared" si="3"/>
        <v>0</v>
      </c>
    </row>
    <row r="100" spans="1:13" x14ac:dyDescent="0.2">
      <c r="A100" s="399" t="s">
        <v>336</v>
      </c>
      <c r="B100" s="146" t="s">
        <v>223</v>
      </c>
      <c r="C100" s="143">
        <v>123.715717397452</v>
      </c>
      <c r="D100" s="11">
        <v>3.8396714568025101</v>
      </c>
      <c r="E100" s="11">
        <v>12.392410714286401</v>
      </c>
      <c r="F100" s="11">
        <v>14.459208715596899</v>
      </c>
      <c r="G100" s="11">
        <v>48.0013838914385</v>
      </c>
      <c r="H100" s="11">
        <v>17.743923590000001</v>
      </c>
      <c r="I100" s="11">
        <v>5.6</v>
      </c>
      <c r="J100" s="11">
        <v>3.19</v>
      </c>
      <c r="K100" s="240"/>
      <c r="L100" s="252">
        <f t="shared" si="2"/>
        <v>32.250330823653762</v>
      </c>
      <c r="M100" s="252">
        <f t="shared" si="3"/>
        <v>28.617789470697041</v>
      </c>
    </row>
    <row r="101" spans="1:13" x14ac:dyDescent="0.2">
      <c r="A101" s="399"/>
      <c r="B101" s="147" t="s">
        <v>224</v>
      </c>
      <c r="C101" s="144">
        <v>1.85625880281693</v>
      </c>
      <c r="D101" s="15">
        <v>3.0141990291259E-2</v>
      </c>
      <c r="E101" s="15">
        <v>0</v>
      </c>
      <c r="F101" s="15">
        <v>4.188646788991E-3</v>
      </c>
      <c r="G101" s="15">
        <v>5.1529864864856396</v>
      </c>
      <c r="H101" s="15">
        <v>0</v>
      </c>
      <c r="I101" s="15">
        <v>0</v>
      </c>
      <c r="J101" s="15">
        <v>0</v>
      </c>
      <c r="K101" s="240"/>
      <c r="L101" s="253">
        <f t="shared" si="2"/>
        <v>1.0062251323404028</v>
      </c>
      <c r="M101" s="253">
        <f t="shared" si="3"/>
        <v>0.88044699079785249</v>
      </c>
    </row>
    <row r="102" spans="1:13" x14ac:dyDescent="0.2">
      <c r="A102" s="399"/>
      <c r="B102" s="147" t="s">
        <v>225</v>
      </c>
      <c r="C102" s="144">
        <v>9.7657218309861005</v>
      </c>
      <c r="D102" s="15">
        <v>1.9233249393203899</v>
      </c>
      <c r="E102" s="15">
        <v>3.9530939440995998</v>
      </c>
      <c r="F102" s="15">
        <v>10.7690108944958</v>
      </c>
      <c r="G102" s="15">
        <v>34.869035472967198</v>
      </c>
      <c r="H102" s="15">
        <v>2.8056913410000002</v>
      </c>
      <c r="I102" s="15">
        <v>0</v>
      </c>
      <c r="J102" s="15">
        <v>0</v>
      </c>
      <c r="K102" s="240"/>
      <c r="L102" s="253">
        <f t="shared" si="2"/>
        <v>9.1551254889812981</v>
      </c>
      <c r="M102" s="253">
        <f t="shared" si="3"/>
        <v>8.0107348028586358</v>
      </c>
    </row>
    <row r="103" spans="1:13" ht="13.5" thickBot="1" x14ac:dyDescent="0.25">
      <c r="A103" s="400"/>
      <c r="B103" s="148" t="s">
        <v>226</v>
      </c>
      <c r="C103" s="145">
        <v>61.869577464789899</v>
      </c>
      <c r="D103" s="140">
        <v>0</v>
      </c>
      <c r="E103" s="140">
        <v>0</v>
      </c>
      <c r="F103" s="140">
        <v>3.3718606651377501</v>
      </c>
      <c r="G103" s="140">
        <v>0.62191216216206002</v>
      </c>
      <c r="H103" s="140">
        <v>0</v>
      </c>
      <c r="I103" s="140">
        <v>0</v>
      </c>
      <c r="J103" s="140">
        <v>0</v>
      </c>
      <c r="K103" s="240"/>
      <c r="L103" s="254">
        <f t="shared" si="2"/>
        <v>9.4090500417271006</v>
      </c>
      <c r="M103" s="254">
        <f t="shared" si="3"/>
        <v>8.2329187865112132</v>
      </c>
    </row>
    <row r="104" spans="1:13" x14ac:dyDescent="0.2">
      <c r="A104" s="399" t="s">
        <v>337</v>
      </c>
      <c r="B104" s="146" t="s">
        <v>223</v>
      </c>
      <c r="C104" s="143">
        <v>18.553200559849699</v>
      </c>
      <c r="D104" s="11">
        <v>11.752710496169</v>
      </c>
      <c r="E104" s="11">
        <v>20.987962995661501</v>
      </c>
      <c r="F104" s="11">
        <v>15.516921019136801</v>
      </c>
      <c r="G104" s="11">
        <v>21.405006565826699</v>
      </c>
      <c r="H104" s="11">
        <v>11.232100640000001</v>
      </c>
      <c r="I104" s="11">
        <v>36.880000000000003</v>
      </c>
      <c r="J104" s="11">
        <v>30.36</v>
      </c>
      <c r="K104" s="240"/>
      <c r="L104" s="252">
        <f t="shared" si="2"/>
        <v>19.475414610949098</v>
      </c>
      <c r="M104" s="252">
        <f t="shared" si="3"/>
        <v>20.83598778458046</v>
      </c>
    </row>
    <row r="105" spans="1:13" x14ac:dyDescent="0.2">
      <c r="A105" s="399"/>
      <c r="B105" s="147" t="s">
        <v>224</v>
      </c>
      <c r="C105" s="144">
        <v>221.851153760111</v>
      </c>
      <c r="D105" s="15">
        <v>299.50487270910401</v>
      </c>
      <c r="E105" s="15">
        <v>351.46728662395498</v>
      </c>
      <c r="F105" s="15">
        <v>34.909165434837298</v>
      </c>
      <c r="G105" s="15">
        <v>127.624855342527</v>
      </c>
      <c r="H105" s="15">
        <v>158.08912659999999</v>
      </c>
      <c r="I105" s="15">
        <v>811.78</v>
      </c>
      <c r="J105" s="15">
        <v>628.64</v>
      </c>
      <c r="K105" s="240"/>
      <c r="L105" s="253">
        <f t="shared" si="2"/>
        <v>286.46092292436208</v>
      </c>
      <c r="M105" s="253">
        <f t="shared" si="3"/>
        <v>329.23330755881682</v>
      </c>
    </row>
    <row r="106" spans="1:13" x14ac:dyDescent="0.2">
      <c r="A106" s="399"/>
      <c r="B106" s="147" t="s">
        <v>225</v>
      </c>
      <c r="C106" s="144">
        <v>35.622348172547603</v>
      </c>
      <c r="D106" s="15">
        <v>12.7620368064511</v>
      </c>
      <c r="E106" s="15">
        <v>96.424871977995494</v>
      </c>
      <c r="F106" s="15">
        <v>20.554135476872101</v>
      </c>
      <c r="G106" s="15">
        <v>17.7706768634424</v>
      </c>
      <c r="H106" s="15">
        <v>9.8938489109999992</v>
      </c>
      <c r="I106" s="15">
        <v>32.479999999999997</v>
      </c>
      <c r="J106" s="15">
        <v>33.04</v>
      </c>
      <c r="K106" s="240"/>
      <c r="L106" s="253">
        <f t="shared" si="2"/>
        <v>32.215416886901238</v>
      </c>
      <c r="M106" s="253">
        <f t="shared" si="3"/>
        <v>32.318489776038582</v>
      </c>
    </row>
    <row r="107" spans="1:13" ht="13.5" thickBot="1" x14ac:dyDescent="0.25">
      <c r="A107" s="400"/>
      <c r="B107" s="148" t="s">
        <v>226</v>
      </c>
      <c r="C107" s="145">
        <v>0</v>
      </c>
      <c r="D107" s="140">
        <v>0</v>
      </c>
      <c r="E107" s="140">
        <v>523.16976496208895</v>
      </c>
      <c r="F107" s="140">
        <v>93.003097283815194</v>
      </c>
      <c r="G107" s="140">
        <v>5.99550241157469</v>
      </c>
      <c r="H107" s="140">
        <v>42.273591690000003</v>
      </c>
      <c r="I107" s="140">
        <v>25.58</v>
      </c>
      <c r="J107" s="140">
        <v>11.02</v>
      </c>
      <c r="K107" s="240"/>
      <c r="L107" s="254">
        <f t="shared" si="2"/>
        <v>98.574565192496976</v>
      </c>
      <c r="M107" s="254">
        <f t="shared" si="3"/>
        <v>87.630244543434856</v>
      </c>
    </row>
    <row r="108" spans="1:13" x14ac:dyDescent="0.2">
      <c r="A108" s="399" t="s">
        <v>338</v>
      </c>
      <c r="B108" s="146" t="s">
        <v>223</v>
      </c>
      <c r="C108" s="143">
        <v>0.39685817307689703</v>
      </c>
      <c r="D108" s="11">
        <v>2.4773243343196398</v>
      </c>
      <c r="E108" s="11">
        <v>5.3717730125513601</v>
      </c>
      <c r="F108" s="11">
        <v>3.6349399038459098</v>
      </c>
      <c r="G108" s="11">
        <v>0.84334470524035199</v>
      </c>
      <c r="H108" s="11">
        <v>3.7843415779999998</v>
      </c>
      <c r="I108" s="11">
        <v>5.74</v>
      </c>
      <c r="J108" s="11">
        <v>26.01</v>
      </c>
      <c r="K108" s="240"/>
      <c r="L108" s="252">
        <f t="shared" si="2"/>
        <v>3.1783688152905936</v>
      </c>
      <c r="M108" s="252">
        <f t="shared" si="3"/>
        <v>6.0323227133792692</v>
      </c>
    </row>
    <row r="109" spans="1:13" x14ac:dyDescent="0.2">
      <c r="A109" s="399"/>
      <c r="B109" s="147" t="s">
        <v>224</v>
      </c>
      <c r="C109" s="144">
        <v>0</v>
      </c>
      <c r="D109" s="15">
        <v>0</v>
      </c>
      <c r="E109" s="15">
        <v>0</v>
      </c>
      <c r="F109" s="15">
        <v>0</v>
      </c>
      <c r="G109" s="15">
        <v>0</v>
      </c>
      <c r="H109" s="15">
        <v>0</v>
      </c>
      <c r="I109" s="15">
        <v>0</v>
      </c>
      <c r="J109" s="15">
        <v>0</v>
      </c>
      <c r="K109" s="240"/>
      <c r="L109" s="253">
        <f t="shared" si="2"/>
        <v>0</v>
      </c>
      <c r="M109" s="253">
        <f t="shared" si="3"/>
        <v>0</v>
      </c>
    </row>
    <row r="110" spans="1:13" x14ac:dyDescent="0.2">
      <c r="A110" s="399"/>
      <c r="B110" s="147" t="s">
        <v>225</v>
      </c>
      <c r="C110" s="144">
        <v>10.051399038460801</v>
      </c>
      <c r="D110" s="15">
        <v>15.085473372781699</v>
      </c>
      <c r="E110" s="15">
        <v>18.799295240582399</v>
      </c>
      <c r="F110" s="15">
        <v>35.590802884612998</v>
      </c>
      <c r="G110" s="15">
        <v>9.26084197598448</v>
      </c>
      <c r="H110" s="15">
        <v>27.88693516</v>
      </c>
      <c r="I110" s="15">
        <v>17.11</v>
      </c>
      <c r="J110" s="15">
        <v>21.2</v>
      </c>
      <c r="K110" s="240"/>
      <c r="L110" s="253">
        <f t="shared" si="2"/>
        <v>19.112106810346056</v>
      </c>
      <c r="M110" s="253">
        <f t="shared" si="3"/>
        <v>19.373093459052797</v>
      </c>
    </row>
    <row r="111" spans="1:13" ht="13.5" thickBot="1" x14ac:dyDescent="0.25">
      <c r="A111" s="400"/>
      <c r="B111" s="148" t="s">
        <v>226</v>
      </c>
      <c r="C111" s="145">
        <v>0</v>
      </c>
      <c r="D111" s="140">
        <v>0</v>
      </c>
      <c r="E111" s="140">
        <v>0</v>
      </c>
      <c r="F111" s="140">
        <v>0</v>
      </c>
      <c r="G111" s="140">
        <v>0</v>
      </c>
      <c r="H111" s="140">
        <v>0</v>
      </c>
      <c r="I111" s="140">
        <v>0</v>
      </c>
      <c r="J111" s="140">
        <v>0</v>
      </c>
      <c r="K111" s="240"/>
      <c r="L111" s="254">
        <f t="shared" si="2"/>
        <v>0</v>
      </c>
      <c r="M111" s="254">
        <f t="shared" si="3"/>
        <v>0</v>
      </c>
    </row>
    <row r="112" spans="1:13" x14ac:dyDescent="0.2">
      <c r="A112" s="399" t="s">
        <v>339</v>
      </c>
      <c r="B112" s="146" t="s">
        <v>223</v>
      </c>
      <c r="C112" s="143">
        <v>9.6420168722780701</v>
      </c>
      <c r="D112" s="11">
        <v>7.0240384615387993E-2</v>
      </c>
      <c r="E112" s="11">
        <v>1.9618815376565599</v>
      </c>
      <c r="F112" s="11">
        <v>0</v>
      </c>
      <c r="G112" s="11">
        <v>1.5949781659391999E-2</v>
      </c>
      <c r="H112" s="11">
        <v>0</v>
      </c>
      <c r="I112" s="11">
        <v>0.92</v>
      </c>
      <c r="J112" s="11">
        <v>0.5</v>
      </c>
      <c r="K112" s="240"/>
      <c r="L112" s="252">
        <f t="shared" si="2"/>
        <v>1.8014412251727729</v>
      </c>
      <c r="M112" s="252">
        <f t="shared" si="3"/>
        <v>1.6387610720261763</v>
      </c>
    </row>
    <row r="113" spans="1:13" x14ac:dyDescent="0.2">
      <c r="A113" s="399"/>
      <c r="B113" s="147" t="s">
        <v>224</v>
      </c>
      <c r="C113" s="144">
        <v>0</v>
      </c>
      <c r="D113" s="15">
        <v>0</v>
      </c>
      <c r="E113" s="15">
        <v>0</v>
      </c>
      <c r="F113" s="15">
        <v>0</v>
      </c>
      <c r="G113" s="15">
        <v>0</v>
      </c>
      <c r="H113" s="15">
        <v>0</v>
      </c>
      <c r="I113" s="15">
        <v>0.04</v>
      </c>
      <c r="J113" s="15">
        <v>2.0099999999999998</v>
      </c>
      <c r="K113" s="240"/>
      <c r="L113" s="253">
        <f t="shared" si="2"/>
        <v>5.7142857142857143E-3</v>
      </c>
      <c r="M113" s="253">
        <f t="shared" si="3"/>
        <v>0.25624999999999998</v>
      </c>
    </row>
    <row r="114" spans="1:13" x14ac:dyDescent="0.2">
      <c r="A114" s="399"/>
      <c r="B114" s="147" t="s">
        <v>225</v>
      </c>
      <c r="C114" s="144">
        <v>9.7458533653839705</v>
      </c>
      <c r="D114" s="15">
        <v>7.57785687869859</v>
      </c>
      <c r="E114" s="15">
        <v>11.9107413702908</v>
      </c>
      <c r="F114" s="15">
        <v>24.844024038459899</v>
      </c>
      <c r="G114" s="15">
        <v>6.5513728165952596</v>
      </c>
      <c r="H114" s="15">
        <v>37.164675799999998</v>
      </c>
      <c r="I114" s="15">
        <v>20.12</v>
      </c>
      <c r="J114" s="15">
        <v>17.87</v>
      </c>
      <c r="K114" s="240"/>
      <c r="L114" s="253">
        <f t="shared" si="2"/>
        <v>16.844932038489791</v>
      </c>
      <c r="M114" s="253">
        <f t="shared" si="3"/>
        <v>16.973065533678565</v>
      </c>
    </row>
    <row r="115" spans="1:13" ht="13.5" thickBot="1" x14ac:dyDescent="0.25">
      <c r="A115" s="400"/>
      <c r="B115" s="148" t="s">
        <v>226</v>
      </c>
      <c r="C115" s="145">
        <v>0</v>
      </c>
      <c r="D115" s="140">
        <v>0</v>
      </c>
      <c r="E115" s="140">
        <v>0</v>
      </c>
      <c r="F115" s="140">
        <v>0</v>
      </c>
      <c r="G115" s="140">
        <v>0</v>
      </c>
      <c r="H115" s="140">
        <v>0</v>
      </c>
      <c r="I115" s="140">
        <v>0</v>
      </c>
      <c r="J115" s="140">
        <v>6.16</v>
      </c>
      <c r="K115" s="240"/>
      <c r="L115" s="254">
        <f t="shared" si="2"/>
        <v>0</v>
      </c>
      <c r="M115" s="254">
        <f t="shared" si="3"/>
        <v>0.77</v>
      </c>
    </row>
    <row r="116" spans="1:13" x14ac:dyDescent="0.2">
      <c r="A116" s="399" t="s">
        <v>340</v>
      </c>
      <c r="B116" s="146" t="s">
        <v>223</v>
      </c>
      <c r="C116" s="143">
        <v>0</v>
      </c>
      <c r="D116" s="11">
        <v>0</v>
      </c>
      <c r="E116" s="11">
        <v>0</v>
      </c>
      <c r="F116" s="11">
        <v>0</v>
      </c>
      <c r="G116" s="11">
        <v>0</v>
      </c>
      <c r="H116" s="11">
        <v>0</v>
      </c>
      <c r="I116" s="11">
        <v>0</v>
      </c>
      <c r="J116" s="11">
        <v>0</v>
      </c>
      <c r="K116" s="240"/>
      <c r="L116" s="252">
        <f t="shared" si="2"/>
        <v>0</v>
      </c>
      <c r="M116" s="252">
        <f t="shared" si="3"/>
        <v>0</v>
      </c>
    </row>
    <row r="117" spans="1:13" x14ac:dyDescent="0.2">
      <c r="A117" s="399"/>
      <c r="B117" s="147" t="s">
        <v>224</v>
      </c>
      <c r="C117" s="144">
        <v>0</v>
      </c>
      <c r="D117" s="15">
        <v>0</v>
      </c>
      <c r="E117" s="15">
        <v>0</v>
      </c>
      <c r="F117" s="15">
        <v>0</v>
      </c>
      <c r="G117" s="15">
        <v>0</v>
      </c>
      <c r="H117" s="15">
        <v>0</v>
      </c>
      <c r="I117" s="15">
        <v>0</v>
      </c>
      <c r="J117" s="15">
        <v>0</v>
      </c>
      <c r="K117" s="240"/>
      <c r="L117" s="253">
        <f t="shared" si="2"/>
        <v>0</v>
      </c>
      <c r="M117" s="253">
        <f t="shared" si="3"/>
        <v>0</v>
      </c>
    </row>
    <row r="118" spans="1:13" x14ac:dyDescent="0.2">
      <c r="A118" s="399"/>
      <c r="B118" s="147" t="s">
        <v>225</v>
      </c>
      <c r="C118" s="144">
        <v>0</v>
      </c>
      <c r="D118" s="15">
        <v>0</v>
      </c>
      <c r="E118" s="15">
        <v>0</v>
      </c>
      <c r="F118" s="15">
        <v>0</v>
      </c>
      <c r="G118" s="15">
        <v>1.9937227074240001E-2</v>
      </c>
      <c r="H118" s="15">
        <v>0</v>
      </c>
      <c r="I118" s="15">
        <v>0</v>
      </c>
      <c r="J118" s="15">
        <v>0.35</v>
      </c>
      <c r="K118" s="240"/>
      <c r="L118" s="253">
        <f t="shared" si="2"/>
        <v>2.8481752963200003E-3</v>
      </c>
      <c r="M118" s="253">
        <f t="shared" si="3"/>
        <v>4.6242153384279998E-2</v>
      </c>
    </row>
    <row r="119" spans="1:13" ht="13.5" thickBot="1" x14ac:dyDescent="0.25">
      <c r="A119" s="400"/>
      <c r="B119" s="148" t="s">
        <v>226</v>
      </c>
      <c r="C119" s="145">
        <v>0</v>
      </c>
      <c r="D119" s="140">
        <v>0</v>
      </c>
      <c r="E119" s="140">
        <v>0</v>
      </c>
      <c r="F119" s="140">
        <v>0</v>
      </c>
      <c r="G119" s="140">
        <v>0</v>
      </c>
      <c r="H119" s="140">
        <v>0</v>
      </c>
      <c r="I119" s="140">
        <v>0</v>
      </c>
      <c r="J119" s="140">
        <v>0</v>
      </c>
      <c r="K119" s="240"/>
      <c r="L119" s="254">
        <f t="shared" si="2"/>
        <v>0</v>
      </c>
      <c r="M119" s="254">
        <f t="shared" si="3"/>
        <v>0</v>
      </c>
    </row>
    <row r="120" spans="1:13" x14ac:dyDescent="0.2">
      <c r="A120" s="399" t="s">
        <v>341</v>
      </c>
      <c r="B120" s="146" t="s">
        <v>223</v>
      </c>
      <c r="C120" s="143">
        <v>0</v>
      </c>
      <c r="D120" s="11">
        <v>0</v>
      </c>
      <c r="E120" s="11">
        <v>0</v>
      </c>
      <c r="F120" s="11">
        <v>0</v>
      </c>
      <c r="G120" s="11">
        <v>0</v>
      </c>
      <c r="H120" s="11">
        <v>0</v>
      </c>
      <c r="I120" s="11">
        <v>0</v>
      </c>
      <c r="J120" s="11">
        <v>0</v>
      </c>
      <c r="K120" s="240"/>
      <c r="L120" s="252">
        <f t="shared" si="2"/>
        <v>0</v>
      </c>
      <c r="M120" s="252">
        <f t="shared" si="3"/>
        <v>0</v>
      </c>
    </row>
    <row r="121" spans="1:13" x14ac:dyDescent="0.2">
      <c r="A121" s="399"/>
      <c r="B121" s="147" t="s">
        <v>224</v>
      </c>
      <c r="C121" s="144">
        <v>0</v>
      </c>
      <c r="D121" s="15">
        <v>0</v>
      </c>
      <c r="E121" s="15">
        <v>0</v>
      </c>
      <c r="F121" s="15">
        <v>0</v>
      </c>
      <c r="G121" s="15">
        <v>0</v>
      </c>
      <c r="H121" s="15">
        <v>0</v>
      </c>
      <c r="I121" s="15">
        <v>0</v>
      </c>
      <c r="J121" s="15">
        <v>0</v>
      </c>
      <c r="K121" s="240"/>
      <c r="L121" s="253">
        <f t="shared" si="2"/>
        <v>0</v>
      </c>
      <c r="M121" s="253">
        <f t="shared" si="3"/>
        <v>0</v>
      </c>
    </row>
    <row r="122" spans="1:13" x14ac:dyDescent="0.2">
      <c r="A122" s="399"/>
      <c r="B122" s="147" t="s">
        <v>225</v>
      </c>
      <c r="C122" s="144">
        <v>0</v>
      </c>
      <c r="D122" s="15">
        <v>0</v>
      </c>
      <c r="E122" s="15">
        <v>0.56544979079488</v>
      </c>
      <c r="F122" s="15">
        <v>0</v>
      </c>
      <c r="G122" s="15">
        <v>0.233265556768608</v>
      </c>
      <c r="H122" s="15">
        <v>0</v>
      </c>
      <c r="I122" s="15">
        <v>0</v>
      </c>
      <c r="J122" s="15">
        <v>1.61</v>
      </c>
      <c r="K122" s="240"/>
      <c r="L122" s="253">
        <f t="shared" si="2"/>
        <v>0.11410219250906972</v>
      </c>
      <c r="M122" s="253">
        <f t="shared" si="3"/>
        <v>0.30108941844543602</v>
      </c>
    </row>
    <row r="123" spans="1:13" ht="13.5" thickBot="1" x14ac:dyDescent="0.25">
      <c r="A123" s="400"/>
      <c r="B123" s="148" t="s">
        <v>226</v>
      </c>
      <c r="C123" s="145">
        <v>0</v>
      </c>
      <c r="D123" s="140">
        <v>0</v>
      </c>
      <c r="E123" s="140">
        <v>0</v>
      </c>
      <c r="F123" s="140">
        <v>0</v>
      </c>
      <c r="G123" s="140">
        <v>0</v>
      </c>
      <c r="H123" s="140">
        <v>0</v>
      </c>
      <c r="I123" s="140">
        <v>0</v>
      </c>
      <c r="J123" s="140">
        <v>0</v>
      </c>
      <c r="K123" s="240"/>
      <c r="L123" s="254">
        <f t="shared" si="2"/>
        <v>0</v>
      </c>
      <c r="M123" s="254">
        <f t="shared" si="3"/>
        <v>0</v>
      </c>
    </row>
    <row r="124" spans="1:13" x14ac:dyDescent="0.2">
      <c r="A124" s="399" t="s">
        <v>342</v>
      </c>
      <c r="B124" s="146" t="s">
        <v>223</v>
      </c>
      <c r="C124" s="143">
        <v>113.044226650086</v>
      </c>
      <c r="D124" s="11">
        <v>8.8412273663182503</v>
      </c>
      <c r="E124" s="11">
        <v>109.117790728727</v>
      </c>
      <c r="F124" s="11">
        <v>319.03241115963698</v>
      </c>
      <c r="G124" s="11">
        <v>81.356913387404902</v>
      </c>
      <c r="H124" s="11">
        <v>210.47208169999999</v>
      </c>
      <c r="I124" s="11">
        <v>50.8</v>
      </c>
      <c r="J124" s="11">
        <v>71.23</v>
      </c>
      <c r="K124" s="240"/>
      <c r="L124" s="252">
        <f t="shared" si="2"/>
        <v>127.52352157031044</v>
      </c>
      <c r="M124" s="252">
        <f t="shared" si="3"/>
        <v>120.48683137402163</v>
      </c>
    </row>
    <row r="125" spans="1:13" x14ac:dyDescent="0.2">
      <c r="A125" s="399"/>
      <c r="B125" s="147" t="s">
        <v>224</v>
      </c>
      <c r="C125" s="144">
        <v>1.0059851694913799</v>
      </c>
      <c r="D125" s="15">
        <v>4.5856936813183804</v>
      </c>
      <c r="E125" s="15">
        <v>0.59202609890105995</v>
      </c>
      <c r="F125" s="15">
        <v>47.127407320713601</v>
      </c>
      <c r="G125" s="15">
        <v>36.553507816070599</v>
      </c>
      <c r="H125" s="15">
        <v>30.694485220000001</v>
      </c>
      <c r="I125" s="15">
        <v>0</v>
      </c>
      <c r="J125" s="15">
        <v>0</v>
      </c>
      <c r="K125" s="240"/>
      <c r="L125" s="253">
        <f t="shared" si="2"/>
        <v>17.222729329499291</v>
      </c>
      <c r="M125" s="253">
        <f t="shared" si="3"/>
        <v>15.069888163311878</v>
      </c>
    </row>
    <row r="126" spans="1:13" x14ac:dyDescent="0.2">
      <c r="A126" s="399"/>
      <c r="B126" s="147" t="s">
        <v>225</v>
      </c>
      <c r="C126" s="144">
        <v>26.4936478834775</v>
      </c>
      <c r="D126" s="15">
        <v>2.98707471452947</v>
      </c>
      <c r="E126" s="15">
        <v>44.550779099599801</v>
      </c>
      <c r="F126" s="15">
        <v>56.836108684828297</v>
      </c>
      <c r="G126" s="15">
        <v>44.572615577100997</v>
      </c>
      <c r="H126" s="15">
        <v>54.892579040000001</v>
      </c>
      <c r="I126" s="15">
        <v>22.64</v>
      </c>
      <c r="J126" s="15">
        <v>50.95</v>
      </c>
      <c r="K126" s="240"/>
      <c r="L126" s="253">
        <f t="shared" si="2"/>
        <v>36.138972142790863</v>
      </c>
      <c r="M126" s="253">
        <f t="shared" si="3"/>
        <v>37.990350624942003</v>
      </c>
    </row>
    <row r="127" spans="1:13" ht="13.5" thickBot="1" x14ac:dyDescent="0.25">
      <c r="A127" s="400"/>
      <c r="B127" s="148" t="s">
        <v>226</v>
      </c>
      <c r="C127" s="145">
        <v>9.1335617088587995</v>
      </c>
      <c r="D127" s="140">
        <v>8.8378144820312308</v>
      </c>
      <c r="E127" s="140">
        <v>0</v>
      </c>
      <c r="F127" s="140">
        <v>11.353024732619501</v>
      </c>
      <c r="G127" s="140">
        <v>151.84449597806201</v>
      </c>
      <c r="H127" s="140">
        <v>1.040735637</v>
      </c>
      <c r="I127" s="140">
        <v>0</v>
      </c>
      <c r="J127" s="140">
        <v>84.42</v>
      </c>
      <c r="K127" s="240"/>
      <c r="L127" s="254">
        <f t="shared" si="2"/>
        <v>26.029947505510222</v>
      </c>
      <c r="M127" s="254">
        <f t="shared" si="3"/>
        <v>33.328704067321446</v>
      </c>
    </row>
    <row r="128" spans="1:13" x14ac:dyDescent="0.2">
      <c r="A128" s="399" t="s">
        <v>343</v>
      </c>
      <c r="B128" s="146" t="s">
        <v>223</v>
      </c>
      <c r="C128" s="143">
        <v>1.10294379461591</v>
      </c>
      <c r="D128" s="11">
        <v>0</v>
      </c>
      <c r="E128" s="11">
        <v>1.4796006944445999E-2</v>
      </c>
      <c r="F128" s="11">
        <v>0.37381582697267202</v>
      </c>
      <c r="G128" s="11">
        <v>2.3568389271192198</v>
      </c>
      <c r="H128" s="11">
        <v>16.98728105</v>
      </c>
      <c r="I128" s="11">
        <v>213.25</v>
      </c>
      <c r="J128" s="11">
        <v>51.53</v>
      </c>
      <c r="K128" s="240"/>
      <c r="L128" s="252">
        <f t="shared" si="2"/>
        <v>33.440810800807462</v>
      </c>
      <c r="M128" s="252">
        <f t="shared" si="3"/>
        <v>35.701959450706532</v>
      </c>
    </row>
    <row r="129" spans="1:13" x14ac:dyDescent="0.2">
      <c r="A129" s="399"/>
      <c r="B129" s="147" t="s">
        <v>224</v>
      </c>
      <c r="C129" s="144">
        <v>0.10656607551489899</v>
      </c>
      <c r="D129" s="15">
        <v>0</v>
      </c>
      <c r="E129" s="15">
        <v>0</v>
      </c>
      <c r="F129" s="15">
        <v>0</v>
      </c>
      <c r="G129" s="15">
        <v>1.1731798715202E-2</v>
      </c>
      <c r="H129" s="15">
        <v>0</v>
      </c>
      <c r="I129" s="15">
        <v>0</v>
      </c>
      <c r="J129" s="15">
        <v>0</v>
      </c>
      <c r="K129" s="240"/>
      <c r="L129" s="253">
        <f t="shared" si="2"/>
        <v>1.6899696318585854E-2</v>
      </c>
      <c r="M129" s="253">
        <f t="shared" si="3"/>
        <v>1.4787234278762624E-2</v>
      </c>
    </row>
    <row r="130" spans="1:13" x14ac:dyDescent="0.2">
      <c r="A130" s="399"/>
      <c r="B130" s="147" t="s">
        <v>225</v>
      </c>
      <c r="C130" s="144">
        <v>36.392085043737502</v>
      </c>
      <c r="D130" s="15">
        <v>2.2054604033705099</v>
      </c>
      <c r="E130" s="15">
        <v>50.641786274623698</v>
      </c>
      <c r="F130" s="15">
        <v>51.544395490350198</v>
      </c>
      <c r="G130" s="15">
        <v>77.649702713038195</v>
      </c>
      <c r="H130" s="15">
        <v>104.3518128</v>
      </c>
      <c r="I130" s="15">
        <v>61.48</v>
      </c>
      <c r="J130" s="15">
        <v>58.37</v>
      </c>
      <c r="K130" s="240"/>
      <c r="L130" s="253">
        <f t="shared" si="2"/>
        <v>54.895034675017158</v>
      </c>
      <c r="M130" s="253">
        <f t="shared" si="3"/>
        <v>55.329405340640015</v>
      </c>
    </row>
    <row r="131" spans="1:13" ht="13.5" thickBot="1" x14ac:dyDescent="0.25">
      <c r="A131" s="400"/>
      <c r="B131" s="148" t="s">
        <v>226</v>
      </c>
      <c r="C131" s="145">
        <v>0</v>
      </c>
      <c r="D131" s="140">
        <v>0</v>
      </c>
      <c r="E131" s="140">
        <v>0</v>
      </c>
      <c r="F131" s="140">
        <v>0</v>
      </c>
      <c r="G131" s="140">
        <v>451.85944655132403</v>
      </c>
      <c r="H131" s="140">
        <v>122.249764</v>
      </c>
      <c r="I131" s="140">
        <v>0</v>
      </c>
      <c r="J131" s="140">
        <v>0</v>
      </c>
      <c r="K131" s="240"/>
      <c r="L131" s="254">
        <f t="shared" si="2"/>
        <v>82.015601507332008</v>
      </c>
      <c r="M131" s="254">
        <f t="shared" si="3"/>
        <v>71.763651318915507</v>
      </c>
    </row>
    <row r="132" spans="1:13" x14ac:dyDescent="0.2">
      <c r="A132" s="399" t="s">
        <v>344</v>
      </c>
      <c r="B132" s="146" t="s">
        <v>223</v>
      </c>
      <c r="C132" s="143">
        <v>34.373758475093901</v>
      </c>
      <c r="D132" s="11">
        <v>16.566331037610201</v>
      </c>
      <c r="E132" s="11">
        <v>7.4336756625720399</v>
      </c>
      <c r="F132" s="11">
        <v>13.126866990898099</v>
      </c>
      <c r="G132" s="11">
        <v>20.680052468566299</v>
      </c>
      <c r="H132" s="11">
        <v>21.61423233</v>
      </c>
      <c r="I132" s="11">
        <v>14.08</v>
      </c>
      <c r="J132" s="11">
        <v>18.97</v>
      </c>
      <c r="K132" s="240"/>
      <c r="L132" s="252">
        <f t="shared" si="2"/>
        <v>18.267845280677218</v>
      </c>
      <c r="M132" s="252">
        <f t="shared" si="3"/>
        <v>18.355614620592569</v>
      </c>
    </row>
    <row r="133" spans="1:13" x14ac:dyDescent="0.2">
      <c r="A133" s="399"/>
      <c r="B133" s="147" t="s">
        <v>224</v>
      </c>
      <c r="C133" s="144">
        <v>9.7274484536077996E-2</v>
      </c>
      <c r="D133" s="15">
        <v>6.5774082894926006E-2</v>
      </c>
      <c r="E133" s="15">
        <v>24.435832962991</v>
      </c>
      <c r="F133" s="15">
        <v>59.136272389838901</v>
      </c>
      <c r="G133" s="15">
        <v>88.475869082844497</v>
      </c>
      <c r="H133" s="15">
        <v>10.268439969999999</v>
      </c>
      <c r="I133" s="15">
        <v>57.55</v>
      </c>
      <c r="J133" s="15">
        <v>77.94</v>
      </c>
      <c r="K133" s="240"/>
      <c r="L133" s="253">
        <f t="shared" ref="L133:L196" si="4">AVERAGE(C133:I133)</f>
        <v>34.289923281872198</v>
      </c>
      <c r="M133" s="253">
        <f t="shared" ref="M133:M196" si="5">AVERAGE(C133:J133)</f>
        <v>39.746182871638176</v>
      </c>
    </row>
    <row r="134" spans="1:13" x14ac:dyDescent="0.2">
      <c r="A134" s="399"/>
      <c r="B134" s="147" t="s">
        <v>225</v>
      </c>
      <c r="C134" s="144">
        <v>15.535242799647699</v>
      </c>
      <c r="D134" s="15">
        <v>133.00493059966499</v>
      </c>
      <c r="E134" s="15">
        <v>151.381112839357</v>
      </c>
      <c r="F134" s="15">
        <v>27.619618651884998</v>
      </c>
      <c r="G134" s="15">
        <v>47.239371482731897</v>
      </c>
      <c r="H134" s="15">
        <v>22.25837486</v>
      </c>
      <c r="I134" s="15">
        <v>28.96</v>
      </c>
      <c r="J134" s="15">
        <v>58.32</v>
      </c>
      <c r="K134" s="240"/>
      <c r="L134" s="253">
        <f t="shared" si="4"/>
        <v>60.856950176183794</v>
      </c>
      <c r="M134" s="253">
        <f t="shared" si="5"/>
        <v>60.539831404160822</v>
      </c>
    </row>
    <row r="135" spans="1:13" ht="13.5" thickBot="1" x14ac:dyDescent="0.25">
      <c r="A135" s="400"/>
      <c r="B135" s="148" t="s">
        <v>226</v>
      </c>
      <c r="C135" s="145">
        <v>29.810641073455798</v>
      </c>
      <c r="D135" s="140">
        <v>3.7318287892798701</v>
      </c>
      <c r="E135" s="140">
        <v>1.7158722527471399</v>
      </c>
      <c r="F135" s="140">
        <v>18.657546096741701</v>
      </c>
      <c r="G135" s="140">
        <v>897.43978180477598</v>
      </c>
      <c r="H135" s="140">
        <v>157.6104014</v>
      </c>
      <c r="I135" s="140">
        <v>0</v>
      </c>
      <c r="J135" s="140">
        <v>1011.67</v>
      </c>
      <c r="K135" s="240"/>
      <c r="L135" s="254">
        <f t="shared" si="4"/>
        <v>158.42372448814291</v>
      </c>
      <c r="M135" s="254">
        <f t="shared" si="5"/>
        <v>265.07950892712506</v>
      </c>
    </row>
    <row r="136" spans="1:13" x14ac:dyDescent="0.2">
      <c r="A136" s="399" t="s">
        <v>345</v>
      </c>
      <c r="B136" s="146" t="s">
        <v>223</v>
      </c>
      <c r="C136" s="143">
        <v>226.44488478432999</v>
      </c>
      <c r="D136" s="11">
        <v>116.631949677302</v>
      </c>
      <c r="E136" s="11">
        <v>91.651498585762297</v>
      </c>
      <c r="F136" s="11">
        <v>120.66827843747799</v>
      </c>
      <c r="G136" s="11">
        <v>158.15154236241901</v>
      </c>
      <c r="H136" s="11">
        <v>136.61798709999999</v>
      </c>
      <c r="I136" s="11">
        <v>463.28</v>
      </c>
      <c r="J136" s="11">
        <v>469.32</v>
      </c>
      <c r="K136" s="240"/>
      <c r="L136" s="252">
        <f t="shared" si="4"/>
        <v>187.63516299247019</v>
      </c>
      <c r="M136" s="252">
        <f t="shared" si="5"/>
        <v>222.8457676184114</v>
      </c>
    </row>
    <row r="137" spans="1:13" x14ac:dyDescent="0.2">
      <c r="A137" s="399"/>
      <c r="B137" s="147" t="s">
        <v>224</v>
      </c>
      <c r="C137" s="144">
        <v>1191.7982082313399</v>
      </c>
      <c r="D137" s="15">
        <v>374.22543348433902</v>
      </c>
      <c r="E137" s="15">
        <v>710.41997520406505</v>
      </c>
      <c r="F137" s="15">
        <v>1327.6548271846</v>
      </c>
      <c r="G137" s="15">
        <v>816.75702098917304</v>
      </c>
      <c r="H137" s="15">
        <v>208.823759</v>
      </c>
      <c r="I137" s="15">
        <v>1473.47</v>
      </c>
      <c r="J137" s="15">
        <v>3380.31</v>
      </c>
      <c r="K137" s="240"/>
      <c r="L137" s="253">
        <f t="shared" si="4"/>
        <v>871.87846058478806</v>
      </c>
      <c r="M137" s="253">
        <f t="shared" si="5"/>
        <v>1185.4324030116895</v>
      </c>
    </row>
    <row r="138" spans="1:13" x14ac:dyDescent="0.2">
      <c r="A138" s="399"/>
      <c r="B138" s="147" t="s">
        <v>225</v>
      </c>
      <c r="C138" s="144">
        <v>81.375481800152002</v>
      </c>
      <c r="D138" s="15">
        <v>97.632285150057697</v>
      </c>
      <c r="E138" s="15">
        <v>76.2483952999971</v>
      </c>
      <c r="F138" s="15">
        <v>104.788434318801</v>
      </c>
      <c r="G138" s="15">
        <v>152.65078276687001</v>
      </c>
      <c r="H138" s="15">
        <v>57.731213400000001</v>
      </c>
      <c r="I138" s="15">
        <v>207.57</v>
      </c>
      <c r="J138" s="15">
        <v>284.02999999999997</v>
      </c>
      <c r="K138" s="240"/>
      <c r="L138" s="253">
        <f t="shared" si="4"/>
        <v>111.14237039083969</v>
      </c>
      <c r="M138" s="253">
        <f t="shared" si="5"/>
        <v>132.75332409198472</v>
      </c>
    </row>
    <row r="139" spans="1:13" ht="13.5" thickBot="1" x14ac:dyDescent="0.25">
      <c r="A139" s="400"/>
      <c r="B139" s="148" t="s">
        <v>226</v>
      </c>
      <c r="C139" s="145">
        <v>2632.8497195989598</v>
      </c>
      <c r="D139" s="140">
        <v>16.864537214604098</v>
      </c>
      <c r="E139" s="140">
        <v>0</v>
      </c>
      <c r="F139" s="140">
        <v>480.44352180041898</v>
      </c>
      <c r="G139" s="140">
        <v>8383.6342403632007</v>
      </c>
      <c r="H139" s="140">
        <v>801.54987019999999</v>
      </c>
      <c r="I139" s="140">
        <v>184.87</v>
      </c>
      <c r="J139" s="140">
        <v>1333.37</v>
      </c>
      <c r="K139" s="240"/>
      <c r="L139" s="254">
        <f t="shared" si="4"/>
        <v>1785.7445555967406</v>
      </c>
      <c r="M139" s="254">
        <f t="shared" si="5"/>
        <v>1729.1977361471481</v>
      </c>
    </row>
    <row r="140" spans="1:13" x14ac:dyDescent="0.2">
      <c r="A140" s="399" t="s">
        <v>346</v>
      </c>
      <c r="B140" s="146" t="s">
        <v>223</v>
      </c>
      <c r="C140" s="143">
        <v>1060.8525441397201</v>
      </c>
      <c r="D140" s="11">
        <v>256.24138748623</v>
      </c>
      <c r="E140" s="11">
        <v>634.19028932928904</v>
      </c>
      <c r="F140" s="11">
        <v>1156.7916558786601</v>
      </c>
      <c r="G140" s="11">
        <v>792.36605066514403</v>
      </c>
      <c r="H140" s="11">
        <v>1428.230628</v>
      </c>
      <c r="I140" s="11">
        <v>2422.94</v>
      </c>
      <c r="J140" s="11">
        <v>2855.94</v>
      </c>
      <c r="K140" s="240"/>
      <c r="L140" s="252">
        <f t="shared" si="4"/>
        <v>1107.3732222141491</v>
      </c>
      <c r="M140" s="252">
        <f t="shared" si="5"/>
        <v>1325.9440694373804</v>
      </c>
    </row>
    <row r="141" spans="1:13" x14ac:dyDescent="0.2">
      <c r="A141" s="399"/>
      <c r="B141" s="147" t="s">
        <v>224</v>
      </c>
      <c r="C141" s="144">
        <v>0</v>
      </c>
      <c r="D141" s="15">
        <v>0</v>
      </c>
      <c r="E141" s="15">
        <v>0.71612427113707799</v>
      </c>
      <c r="F141" s="15">
        <v>4.7632283325727602</v>
      </c>
      <c r="G141" s="15">
        <v>0.95722125528627899</v>
      </c>
      <c r="H141" s="15">
        <v>20.929996360000001</v>
      </c>
      <c r="I141" s="15">
        <v>0</v>
      </c>
      <c r="J141" s="15">
        <v>0</v>
      </c>
      <c r="K141" s="240"/>
      <c r="L141" s="253">
        <f t="shared" si="4"/>
        <v>3.9095100312851594</v>
      </c>
      <c r="M141" s="253">
        <f t="shared" si="5"/>
        <v>3.4208212773745146</v>
      </c>
    </row>
    <row r="142" spans="1:13" x14ac:dyDescent="0.2">
      <c r="A142" s="399"/>
      <c r="B142" s="147" t="s">
        <v>225</v>
      </c>
      <c r="C142" s="144">
        <v>189.633391276156</v>
      </c>
      <c r="D142" s="15">
        <v>57.444785782923397</v>
      </c>
      <c r="E142" s="15">
        <v>519.18063229110203</v>
      </c>
      <c r="F142" s="15">
        <v>448.89548623565099</v>
      </c>
      <c r="G142" s="15">
        <v>534.92732955755002</v>
      </c>
      <c r="H142" s="15">
        <v>397.56459999999998</v>
      </c>
      <c r="I142" s="15">
        <v>317.32</v>
      </c>
      <c r="J142" s="15">
        <v>393.22</v>
      </c>
      <c r="K142" s="240"/>
      <c r="L142" s="253">
        <f t="shared" si="4"/>
        <v>352.13803216334043</v>
      </c>
      <c r="M142" s="253">
        <f t="shared" si="5"/>
        <v>357.27327814292289</v>
      </c>
    </row>
    <row r="143" spans="1:13" ht="13.5" thickBot="1" x14ac:dyDescent="0.25">
      <c r="A143" s="400"/>
      <c r="B143" s="148" t="s">
        <v>226</v>
      </c>
      <c r="C143" s="145">
        <v>0.570354597863169</v>
      </c>
      <c r="D143" s="140">
        <v>0</v>
      </c>
      <c r="E143" s="140">
        <v>9.6344005102052908</v>
      </c>
      <c r="F143" s="140">
        <v>0</v>
      </c>
      <c r="G143" s="140">
        <v>300.51684500209001</v>
      </c>
      <c r="H143" s="140">
        <v>45.762701759999999</v>
      </c>
      <c r="I143" s="140">
        <v>261.23</v>
      </c>
      <c r="J143" s="140">
        <v>640.41</v>
      </c>
      <c r="K143" s="240"/>
      <c r="L143" s="254">
        <f t="shared" si="4"/>
        <v>88.244900267165491</v>
      </c>
      <c r="M143" s="254">
        <f t="shared" si="5"/>
        <v>157.2655377337698</v>
      </c>
    </row>
    <row r="144" spans="1:13" x14ac:dyDescent="0.2">
      <c r="A144" s="399" t="s">
        <v>347</v>
      </c>
      <c r="B144" s="146" t="s">
        <v>223</v>
      </c>
      <c r="C144" s="143">
        <v>23.354927884617801</v>
      </c>
      <c r="D144" s="11">
        <v>24.185265636053099</v>
      </c>
      <c r="E144" s="11">
        <v>18.715027091293599</v>
      </c>
      <c r="F144" s="11">
        <v>39.927911423272</v>
      </c>
      <c r="G144" s="11">
        <v>46.218922612586702</v>
      </c>
      <c r="H144" s="11">
        <v>63.017590640000002</v>
      </c>
      <c r="I144" s="11">
        <v>44.1</v>
      </c>
      <c r="J144" s="11">
        <v>119.67</v>
      </c>
      <c r="K144" s="240"/>
      <c r="L144" s="252">
        <f t="shared" si="4"/>
        <v>37.074235041117603</v>
      </c>
      <c r="M144" s="252">
        <f t="shared" si="5"/>
        <v>47.398705660977903</v>
      </c>
    </row>
    <row r="145" spans="1:13" x14ac:dyDescent="0.2">
      <c r="A145" s="399"/>
      <c r="B145" s="147" t="s">
        <v>224</v>
      </c>
      <c r="C145" s="144">
        <v>160.970474759632</v>
      </c>
      <c r="D145" s="15">
        <v>235.152883052009</v>
      </c>
      <c r="E145" s="15">
        <v>274.10114138560499</v>
      </c>
      <c r="F145" s="15">
        <v>196.55256701096201</v>
      </c>
      <c r="G145" s="15">
        <v>333.86820986003198</v>
      </c>
      <c r="H145" s="15">
        <v>261.06188750000001</v>
      </c>
      <c r="I145" s="15">
        <v>362.37</v>
      </c>
      <c r="J145" s="15">
        <v>575.89</v>
      </c>
      <c r="K145" s="240"/>
      <c r="L145" s="253">
        <f t="shared" si="4"/>
        <v>260.58245193831999</v>
      </c>
      <c r="M145" s="253">
        <f t="shared" si="5"/>
        <v>299.99589544602998</v>
      </c>
    </row>
    <row r="146" spans="1:13" x14ac:dyDescent="0.2">
      <c r="A146" s="399"/>
      <c r="B146" s="147" t="s">
        <v>225</v>
      </c>
      <c r="C146" s="144">
        <v>9.7897536057702599</v>
      </c>
      <c r="D146" s="15">
        <v>68.170829421270298</v>
      </c>
      <c r="E146" s="15">
        <v>81.7217292116609</v>
      </c>
      <c r="F146" s="15">
        <v>14.3586348230723</v>
      </c>
      <c r="G146" s="15">
        <v>25.717205363696301</v>
      </c>
      <c r="H146" s="15">
        <v>10.74561377</v>
      </c>
      <c r="I146" s="15">
        <v>86.32</v>
      </c>
      <c r="J146" s="15">
        <v>5.14</v>
      </c>
      <c r="K146" s="240"/>
      <c r="L146" s="253">
        <f t="shared" si="4"/>
        <v>42.403395170781437</v>
      </c>
      <c r="M146" s="253">
        <f t="shared" si="5"/>
        <v>37.745470774433755</v>
      </c>
    </row>
    <row r="147" spans="1:13" ht="13.5" thickBot="1" x14ac:dyDescent="0.25">
      <c r="A147" s="400"/>
      <c r="B147" s="148" t="s">
        <v>226</v>
      </c>
      <c r="C147" s="145">
        <v>0</v>
      </c>
      <c r="D147" s="140">
        <v>9.0513848396508001E-2</v>
      </c>
      <c r="E147" s="140">
        <v>0</v>
      </c>
      <c r="F147" s="140">
        <v>174.247180493272</v>
      </c>
      <c r="G147" s="140">
        <v>14.5284149484529</v>
      </c>
      <c r="H147" s="140">
        <v>2.5085849999999998E-3</v>
      </c>
      <c r="I147" s="140">
        <v>0</v>
      </c>
      <c r="J147" s="140">
        <v>529.87</v>
      </c>
      <c r="K147" s="240"/>
      <c r="L147" s="254">
        <f t="shared" si="4"/>
        <v>26.981231125017342</v>
      </c>
      <c r="M147" s="254">
        <f t="shared" si="5"/>
        <v>89.842327234390183</v>
      </c>
    </row>
    <row r="148" spans="1:13" x14ac:dyDescent="0.2">
      <c r="A148" s="399" t="s">
        <v>348</v>
      </c>
      <c r="B148" s="146" t="s">
        <v>223</v>
      </c>
      <c r="C148" s="143">
        <v>0.98557270489511695</v>
      </c>
      <c r="D148" s="11">
        <v>3.4703087885984002E-2</v>
      </c>
      <c r="E148" s="11">
        <v>3.6149040890181801</v>
      </c>
      <c r="F148" s="11">
        <v>3.64789694954916</v>
      </c>
      <c r="G148" s="11">
        <v>8.5312163745080198</v>
      </c>
      <c r="H148" s="11">
        <v>14.623755409999999</v>
      </c>
      <c r="I148" s="11">
        <v>18.47</v>
      </c>
      <c r="J148" s="11">
        <v>18.48</v>
      </c>
      <c r="K148" s="240"/>
      <c r="L148" s="252">
        <f t="shared" si="4"/>
        <v>7.1297212308366369</v>
      </c>
      <c r="M148" s="252">
        <f t="shared" si="5"/>
        <v>8.5485060769820578</v>
      </c>
    </row>
    <row r="149" spans="1:13" x14ac:dyDescent="0.2">
      <c r="A149" s="399"/>
      <c r="B149" s="147" t="s">
        <v>224</v>
      </c>
      <c r="C149" s="144">
        <v>0</v>
      </c>
      <c r="D149" s="15">
        <v>0</v>
      </c>
      <c r="E149" s="15">
        <v>0</v>
      </c>
      <c r="F149" s="15">
        <v>0</v>
      </c>
      <c r="G149" s="15">
        <v>0</v>
      </c>
      <c r="H149" s="15">
        <v>0</v>
      </c>
      <c r="I149" s="15">
        <v>0</v>
      </c>
      <c r="J149" s="15">
        <v>0</v>
      </c>
      <c r="K149" s="240"/>
      <c r="L149" s="253">
        <f t="shared" si="4"/>
        <v>0</v>
      </c>
      <c r="M149" s="253">
        <f t="shared" si="5"/>
        <v>0</v>
      </c>
    </row>
    <row r="150" spans="1:13" x14ac:dyDescent="0.2">
      <c r="A150" s="399"/>
      <c r="B150" s="147" t="s">
        <v>225</v>
      </c>
      <c r="C150" s="144">
        <v>0.31808558558557198</v>
      </c>
      <c r="D150" s="15">
        <v>0</v>
      </c>
      <c r="E150" s="15">
        <v>1.03992593114603</v>
      </c>
      <c r="F150" s="15">
        <v>0.46199283496531202</v>
      </c>
      <c r="G150" s="15">
        <v>1.3583040663046799</v>
      </c>
      <c r="H150" s="15">
        <v>4.031152713</v>
      </c>
      <c r="I150" s="15">
        <v>3.59</v>
      </c>
      <c r="J150" s="15">
        <v>1.05</v>
      </c>
      <c r="K150" s="240"/>
      <c r="L150" s="253">
        <f t="shared" si="4"/>
        <v>1.5427801615716561</v>
      </c>
      <c r="M150" s="253">
        <f t="shared" si="5"/>
        <v>1.4811826413751992</v>
      </c>
    </row>
    <row r="151" spans="1:13" ht="13.5" thickBot="1" x14ac:dyDescent="0.25">
      <c r="A151" s="400"/>
      <c r="B151" s="148" t="s">
        <v>226</v>
      </c>
      <c r="C151" s="145">
        <v>0</v>
      </c>
      <c r="D151" s="140">
        <v>0</v>
      </c>
      <c r="E151" s="140">
        <v>0</v>
      </c>
      <c r="F151" s="140">
        <v>4.5913468309859997</v>
      </c>
      <c r="G151" s="140">
        <v>0.145206422018372</v>
      </c>
      <c r="H151" s="140">
        <v>0.13247409299999999</v>
      </c>
      <c r="I151" s="140">
        <v>0</v>
      </c>
      <c r="J151" s="140">
        <v>0</v>
      </c>
      <c r="K151" s="240"/>
      <c r="L151" s="254">
        <f t="shared" si="4"/>
        <v>0.69557533514348169</v>
      </c>
      <c r="M151" s="254">
        <f t="shared" si="5"/>
        <v>0.60862841825054648</v>
      </c>
    </row>
    <row r="152" spans="1:13" x14ac:dyDescent="0.2">
      <c r="A152" s="399" t="s">
        <v>349</v>
      </c>
      <c r="B152" s="146" t="s">
        <v>223</v>
      </c>
      <c r="C152" s="143">
        <v>0.22317450583471199</v>
      </c>
      <c r="D152" s="11">
        <v>1.5423519672855901</v>
      </c>
      <c r="E152" s="11">
        <v>4.8650102459009997E-2</v>
      </c>
      <c r="F152" s="11">
        <v>1.20942602841564</v>
      </c>
      <c r="G152" s="11">
        <v>3.8354415660886598</v>
      </c>
      <c r="H152" s="11">
        <v>4.0881909810000003</v>
      </c>
      <c r="I152" s="11">
        <v>2.08</v>
      </c>
      <c r="J152" s="11">
        <v>5.42</v>
      </c>
      <c r="K152" s="240"/>
      <c r="L152" s="252">
        <f t="shared" si="4"/>
        <v>1.8610335930119446</v>
      </c>
      <c r="M152" s="252">
        <f t="shared" si="5"/>
        <v>2.3059043938854513</v>
      </c>
    </row>
    <row r="153" spans="1:13" x14ac:dyDescent="0.2">
      <c r="A153" s="399"/>
      <c r="B153" s="147" t="s">
        <v>224</v>
      </c>
      <c r="C153" s="144">
        <v>1.59726199690406</v>
      </c>
      <c r="D153" s="15">
        <v>0</v>
      </c>
      <c r="E153" s="15">
        <v>3.369464944649E-3</v>
      </c>
      <c r="F153" s="15">
        <v>60.500755091017197</v>
      </c>
      <c r="G153" s="15">
        <v>5.3672887323944698</v>
      </c>
      <c r="H153" s="15">
        <v>125.25560280000001</v>
      </c>
      <c r="I153" s="15">
        <v>0</v>
      </c>
      <c r="J153" s="15">
        <v>0</v>
      </c>
      <c r="K153" s="240"/>
      <c r="L153" s="253">
        <f t="shared" si="4"/>
        <v>27.532039726465769</v>
      </c>
      <c r="M153" s="253">
        <f t="shared" si="5"/>
        <v>24.090534760657548</v>
      </c>
    </row>
    <row r="154" spans="1:13" x14ac:dyDescent="0.2">
      <c r="A154" s="399"/>
      <c r="B154" s="147" t="s">
        <v>225</v>
      </c>
      <c r="C154" s="144">
        <v>0.11004326923076201</v>
      </c>
      <c r="D154" s="15">
        <v>2.8086421465756E-2</v>
      </c>
      <c r="E154" s="15">
        <v>1.6795841244252301</v>
      </c>
      <c r="F154" s="15">
        <v>1.2203180980780399</v>
      </c>
      <c r="G154" s="15">
        <v>0.83460993700530095</v>
      </c>
      <c r="H154" s="15">
        <v>1.7585221019999999</v>
      </c>
      <c r="I154" s="15">
        <v>0.19</v>
      </c>
      <c r="J154" s="15">
        <v>1.71</v>
      </c>
      <c r="K154" s="240"/>
      <c r="L154" s="253">
        <f t="shared" si="4"/>
        <v>0.83159485031501279</v>
      </c>
      <c r="M154" s="253">
        <f t="shared" si="5"/>
        <v>0.94139549402563616</v>
      </c>
    </row>
    <row r="155" spans="1:13" ht="13.5" thickBot="1" x14ac:dyDescent="0.25">
      <c r="A155" s="400"/>
      <c r="B155" s="148" t="s">
        <v>226</v>
      </c>
      <c r="C155" s="145">
        <v>0</v>
      </c>
      <c r="D155" s="140">
        <v>0</v>
      </c>
      <c r="E155" s="140">
        <v>0</v>
      </c>
      <c r="F155" s="140">
        <v>0</v>
      </c>
      <c r="G155" s="140">
        <v>0</v>
      </c>
      <c r="H155" s="140">
        <v>0</v>
      </c>
      <c r="I155" s="140">
        <v>0</v>
      </c>
      <c r="J155" s="140">
        <v>0</v>
      </c>
      <c r="K155" s="240"/>
      <c r="L155" s="254">
        <f t="shared" si="4"/>
        <v>0</v>
      </c>
      <c r="M155" s="254">
        <f t="shared" si="5"/>
        <v>0</v>
      </c>
    </row>
    <row r="156" spans="1:13" x14ac:dyDescent="0.2">
      <c r="A156" s="399" t="s">
        <v>350</v>
      </c>
      <c r="B156" s="146" t="s">
        <v>223</v>
      </c>
      <c r="C156" s="143">
        <v>10.637189160338201</v>
      </c>
      <c r="D156" s="11">
        <v>10.0807803086534</v>
      </c>
      <c r="E156" s="11">
        <v>30.197952934546599</v>
      </c>
      <c r="F156" s="11">
        <v>4.7751571754833204</v>
      </c>
      <c r="G156" s="11">
        <v>16.390187794613901</v>
      </c>
      <c r="H156" s="11">
        <v>9.0431035600000005</v>
      </c>
      <c r="I156" s="11">
        <v>57.99</v>
      </c>
      <c r="J156" s="11">
        <v>61.44</v>
      </c>
      <c r="K156" s="240"/>
      <c r="L156" s="252">
        <f t="shared" si="4"/>
        <v>19.873481561947919</v>
      </c>
      <c r="M156" s="252">
        <f t="shared" si="5"/>
        <v>25.069296366704428</v>
      </c>
    </row>
    <row r="157" spans="1:13" x14ac:dyDescent="0.2">
      <c r="A157" s="399"/>
      <c r="B157" s="147" t="s">
        <v>224</v>
      </c>
      <c r="C157" s="144">
        <v>52.344738004499398</v>
      </c>
      <c r="D157" s="15">
        <v>132.60882707469801</v>
      </c>
      <c r="E157" s="15">
        <v>145.71802129928801</v>
      </c>
      <c r="F157" s="15">
        <v>79.851834015030207</v>
      </c>
      <c r="G157" s="15">
        <v>75.697542200853903</v>
      </c>
      <c r="H157" s="15">
        <v>8.8091742639999993</v>
      </c>
      <c r="I157" s="15">
        <v>154.52000000000001</v>
      </c>
      <c r="J157" s="15">
        <v>240.66</v>
      </c>
      <c r="K157" s="240"/>
      <c r="L157" s="253">
        <f t="shared" si="4"/>
        <v>92.792876694052779</v>
      </c>
      <c r="M157" s="253">
        <f t="shared" si="5"/>
        <v>111.27626710729618</v>
      </c>
    </row>
    <row r="158" spans="1:13" x14ac:dyDescent="0.2">
      <c r="A158" s="399"/>
      <c r="B158" s="147" t="s">
        <v>225</v>
      </c>
      <c r="C158" s="144">
        <v>10.430369261783</v>
      </c>
      <c r="D158" s="15">
        <v>5.3626968033692899</v>
      </c>
      <c r="E158" s="15">
        <v>2.5740257676618801</v>
      </c>
      <c r="F158" s="15">
        <v>4.8807802221194603</v>
      </c>
      <c r="G158" s="15">
        <v>25.511721221976298</v>
      </c>
      <c r="H158" s="15">
        <v>13.630517340000001</v>
      </c>
      <c r="I158" s="15">
        <v>5.34</v>
      </c>
      <c r="J158" s="15">
        <v>23.41</v>
      </c>
      <c r="K158" s="240"/>
      <c r="L158" s="253">
        <f t="shared" si="4"/>
        <v>9.6757300881299901</v>
      </c>
      <c r="M158" s="253">
        <f t="shared" si="5"/>
        <v>11.39251382711374</v>
      </c>
    </row>
    <row r="159" spans="1:13" ht="13.5" thickBot="1" x14ac:dyDescent="0.25">
      <c r="A159" s="400"/>
      <c r="B159" s="148" t="s">
        <v>226</v>
      </c>
      <c r="C159" s="145">
        <v>0</v>
      </c>
      <c r="D159" s="140">
        <v>3373.51845160829</v>
      </c>
      <c r="E159" s="140">
        <v>12.9191323432015</v>
      </c>
      <c r="F159" s="140">
        <v>20.474475291997098</v>
      </c>
      <c r="G159" s="140">
        <v>1647.37114362182</v>
      </c>
      <c r="H159" s="140">
        <v>468.57969120000001</v>
      </c>
      <c r="I159" s="140">
        <v>0</v>
      </c>
      <c r="J159" s="140">
        <v>470.5</v>
      </c>
      <c r="K159" s="240"/>
      <c r="L159" s="254">
        <f t="shared" si="4"/>
        <v>788.98041343790112</v>
      </c>
      <c r="M159" s="254">
        <f t="shared" si="5"/>
        <v>749.17036175816349</v>
      </c>
    </row>
    <row r="160" spans="1:13" x14ac:dyDescent="0.2">
      <c r="A160" s="399" t="s">
        <v>351</v>
      </c>
      <c r="B160" s="146" t="s">
        <v>223</v>
      </c>
      <c r="C160" s="143">
        <v>60.665925243216797</v>
      </c>
      <c r="D160" s="11">
        <v>43.568214495190098</v>
      </c>
      <c r="E160" s="11">
        <v>133.130633504336</v>
      </c>
      <c r="F160" s="11">
        <v>105.972872935891</v>
      </c>
      <c r="G160" s="11">
        <v>208.06614549324999</v>
      </c>
      <c r="H160" s="11">
        <v>133.87061689999999</v>
      </c>
      <c r="I160" s="11">
        <v>205.98</v>
      </c>
      <c r="J160" s="11">
        <v>57.06</v>
      </c>
      <c r="K160" s="240"/>
      <c r="L160" s="252">
        <f t="shared" si="4"/>
        <v>127.32205836741198</v>
      </c>
      <c r="M160" s="252">
        <f t="shared" si="5"/>
        <v>118.53930107148548</v>
      </c>
    </row>
    <row r="161" spans="1:13" x14ac:dyDescent="0.2">
      <c r="A161" s="399"/>
      <c r="B161" s="147" t="s">
        <v>224</v>
      </c>
      <c r="C161" s="144">
        <v>54.419461207966002</v>
      </c>
      <c r="D161" s="15">
        <v>13.8939177631591</v>
      </c>
      <c r="E161" s="15">
        <v>3.2402004998195402</v>
      </c>
      <c r="F161" s="15">
        <v>31.061301510986901</v>
      </c>
      <c r="G161" s="15">
        <v>13.4597188772452</v>
      </c>
      <c r="H161" s="15">
        <v>0.32426022999999998</v>
      </c>
      <c r="I161" s="15">
        <v>18.190000000000001</v>
      </c>
      <c r="J161" s="15">
        <v>2.93</v>
      </c>
      <c r="K161" s="240"/>
      <c r="L161" s="253">
        <f t="shared" si="4"/>
        <v>19.226980012739535</v>
      </c>
      <c r="M161" s="253">
        <f t="shared" si="5"/>
        <v>17.189857511147093</v>
      </c>
    </row>
    <row r="162" spans="1:13" x14ac:dyDescent="0.2">
      <c r="A162" s="399"/>
      <c r="B162" s="147" t="s">
        <v>225</v>
      </c>
      <c r="C162" s="144">
        <v>11.6157035060378</v>
      </c>
      <c r="D162" s="15">
        <v>7.9023546798036399</v>
      </c>
      <c r="E162" s="15">
        <v>15.0529719592719</v>
      </c>
      <c r="F162" s="15">
        <v>11.525016345519701</v>
      </c>
      <c r="G162" s="15">
        <v>26.951390318128801</v>
      </c>
      <c r="H162" s="15">
        <v>8.9972330679999999</v>
      </c>
      <c r="I162" s="15">
        <v>6.03</v>
      </c>
      <c r="J162" s="15">
        <v>9.07</v>
      </c>
      <c r="K162" s="240"/>
      <c r="L162" s="253">
        <f t="shared" si="4"/>
        <v>12.582095696680264</v>
      </c>
      <c r="M162" s="253">
        <f t="shared" si="5"/>
        <v>12.14308373459523</v>
      </c>
    </row>
    <row r="163" spans="1:13" ht="13.5" thickBot="1" x14ac:dyDescent="0.25">
      <c r="A163" s="400"/>
      <c r="B163" s="148" t="s">
        <v>226</v>
      </c>
      <c r="C163" s="145">
        <v>0</v>
      </c>
      <c r="D163" s="140">
        <v>0</v>
      </c>
      <c r="E163" s="140">
        <v>0</v>
      </c>
      <c r="F163" s="140">
        <v>1822.4094308943299</v>
      </c>
      <c r="G163" s="140">
        <v>1513.5668710196501</v>
      </c>
      <c r="H163" s="140">
        <v>7.7202988E-2</v>
      </c>
      <c r="I163" s="140">
        <v>0</v>
      </c>
      <c r="J163" s="140">
        <v>0</v>
      </c>
      <c r="K163" s="240"/>
      <c r="L163" s="254">
        <f t="shared" si="4"/>
        <v>476.57907212885431</v>
      </c>
      <c r="M163" s="254">
        <f t="shared" si="5"/>
        <v>417.0066881127475</v>
      </c>
    </row>
    <row r="164" spans="1:13" x14ac:dyDescent="0.2">
      <c r="A164" s="399" t="s">
        <v>352</v>
      </c>
      <c r="B164" s="146" t="s">
        <v>223</v>
      </c>
      <c r="C164" s="143">
        <v>1.08107491526602</v>
      </c>
      <c r="D164" s="11">
        <v>5.5413918205811E-2</v>
      </c>
      <c r="E164" s="11">
        <v>0.893341896407576</v>
      </c>
      <c r="F164" s="11">
        <v>0.38920081967207998</v>
      </c>
      <c r="G164" s="11">
        <v>6.3748602484475603</v>
      </c>
      <c r="H164" s="11">
        <v>2.3444890420000002</v>
      </c>
      <c r="I164" s="11">
        <v>4.0199999999999996</v>
      </c>
      <c r="J164" s="11">
        <v>8.0399999999999991</v>
      </c>
      <c r="K164" s="240"/>
      <c r="L164" s="252">
        <f t="shared" si="4"/>
        <v>2.1654829771427209</v>
      </c>
      <c r="M164" s="252">
        <f t="shared" si="5"/>
        <v>2.8997976049998808</v>
      </c>
    </row>
    <row r="165" spans="1:13" x14ac:dyDescent="0.2">
      <c r="A165" s="399"/>
      <c r="B165" s="147" t="s">
        <v>224</v>
      </c>
      <c r="C165" s="144">
        <v>1.66872831835689</v>
      </c>
      <c r="D165" s="15">
        <v>8.6734828496052005E-2</v>
      </c>
      <c r="E165" s="15">
        <v>0.30895206766920003</v>
      </c>
      <c r="F165" s="15">
        <v>0</v>
      </c>
      <c r="G165" s="15">
        <v>0</v>
      </c>
      <c r="H165" s="15">
        <v>0</v>
      </c>
      <c r="I165" s="15">
        <v>0</v>
      </c>
      <c r="J165" s="15">
        <v>0</v>
      </c>
      <c r="K165" s="240"/>
      <c r="L165" s="253">
        <f t="shared" si="4"/>
        <v>0.29491645921744886</v>
      </c>
      <c r="M165" s="253">
        <f t="shared" si="5"/>
        <v>0.25805190181526777</v>
      </c>
    </row>
    <row r="166" spans="1:13" x14ac:dyDescent="0.2">
      <c r="A166" s="399"/>
      <c r="B166" s="147" t="s">
        <v>225</v>
      </c>
      <c r="C166" s="144">
        <v>0.40143575851394198</v>
      </c>
      <c r="D166" s="15">
        <v>0.38628866109743598</v>
      </c>
      <c r="E166" s="15">
        <v>0.17872841183572499</v>
      </c>
      <c r="F166" s="15">
        <v>0</v>
      </c>
      <c r="G166" s="15">
        <v>3.8583002650462799</v>
      </c>
      <c r="H166" s="15">
        <v>0.18262500000000001</v>
      </c>
      <c r="I166" s="15">
        <v>3.32</v>
      </c>
      <c r="J166" s="15">
        <v>2.1</v>
      </c>
      <c r="K166" s="240"/>
      <c r="L166" s="253">
        <f t="shared" si="4"/>
        <v>1.1896254423561974</v>
      </c>
      <c r="M166" s="253">
        <f t="shared" si="5"/>
        <v>1.3034222620616727</v>
      </c>
    </row>
    <row r="167" spans="1:13" ht="13.5" thickBot="1" x14ac:dyDescent="0.25">
      <c r="A167" s="400"/>
      <c r="B167" s="148" t="s">
        <v>226</v>
      </c>
      <c r="C167" s="145">
        <v>0</v>
      </c>
      <c r="D167" s="140">
        <v>0</v>
      </c>
      <c r="E167" s="140">
        <v>0</v>
      </c>
      <c r="F167" s="140">
        <v>0</v>
      </c>
      <c r="G167" s="140">
        <v>0</v>
      </c>
      <c r="H167" s="140">
        <v>0</v>
      </c>
      <c r="I167" s="140">
        <v>0</v>
      </c>
      <c r="J167" s="140">
        <v>0</v>
      </c>
      <c r="K167" s="240"/>
      <c r="L167" s="254">
        <f t="shared" si="4"/>
        <v>0</v>
      </c>
      <c r="M167" s="254">
        <f t="shared" si="5"/>
        <v>0</v>
      </c>
    </row>
    <row r="168" spans="1:13" x14ac:dyDescent="0.2">
      <c r="A168" s="399" t="s">
        <v>353</v>
      </c>
      <c r="B168" s="146" t="s">
        <v>223</v>
      </c>
      <c r="C168" s="143">
        <v>0.233298420329655</v>
      </c>
      <c r="D168" s="11">
        <v>0.15256701995011601</v>
      </c>
      <c r="E168" s="11">
        <v>0.87944415983595003</v>
      </c>
      <c r="F168" s="11">
        <v>0.38920081967207998</v>
      </c>
      <c r="G168" s="11">
        <v>27.192247648754499</v>
      </c>
      <c r="H168" s="11">
        <v>3.5206714680000002</v>
      </c>
      <c r="I168" s="11">
        <v>42.65</v>
      </c>
      <c r="J168" s="11">
        <v>19.73</v>
      </c>
      <c r="K168" s="240"/>
      <c r="L168" s="252">
        <f t="shared" si="4"/>
        <v>10.716775648077471</v>
      </c>
      <c r="M168" s="252">
        <f t="shared" si="5"/>
        <v>11.843428692067787</v>
      </c>
    </row>
    <row r="169" spans="1:13" x14ac:dyDescent="0.2">
      <c r="A169" s="399"/>
      <c r="B169" s="147" t="s">
        <v>224</v>
      </c>
      <c r="C169" s="144">
        <v>0</v>
      </c>
      <c r="D169" s="15">
        <v>0</v>
      </c>
      <c r="E169" s="15">
        <v>0</v>
      </c>
      <c r="F169" s="15">
        <v>0</v>
      </c>
      <c r="G169" s="15">
        <v>0</v>
      </c>
      <c r="H169" s="15">
        <v>0</v>
      </c>
      <c r="I169" s="15">
        <v>0</v>
      </c>
      <c r="J169" s="15">
        <v>7.0000000000000007E-2</v>
      </c>
      <c r="K169" s="240"/>
      <c r="L169" s="253">
        <f t="shared" si="4"/>
        <v>0</v>
      </c>
      <c r="M169" s="253">
        <f t="shared" si="5"/>
        <v>8.7500000000000008E-3</v>
      </c>
    </row>
    <row r="170" spans="1:13" x14ac:dyDescent="0.2">
      <c r="A170" s="399"/>
      <c r="B170" s="147" t="s">
        <v>225</v>
      </c>
      <c r="C170" s="144">
        <v>0.45405391483513502</v>
      </c>
      <c r="D170" s="15">
        <v>0.61670922824976904</v>
      </c>
      <c r="E170" s="15">
        <v>1.05533299180314</v>
      </c>
      <c r="F170" s="15">
        <v>0</v>
      </c>
      <c r="G170" s="15">
        <v>5.8044686308944602</v>
      </c>
      <c r="H170" s="15">
        <v>1.3064448529999999</v>
      </c>
      <c r="I170" s="15">
        <v>3.19</v>
      </c>
      <c r="J170" s="15">
        <v>1.98</v>
      </c>
      <c r="K170" s="240"/>
      <c r="L170" s="253">
        <f t="shared" si="4"/>
        <v>1.7752870883975007</v>
      </c>
      <c r="M170" s="253">
        <f t="shared" si="5"/>
        <v>1.8008762023478131</v>
      </c>
    </row>
    <row r="171" spans="1:13" ht="13.5" thickBot="1" x14ac:dyDescent="0.25">
      <c r="A171" s="400"/>
      <c r="B171" s="148" t="s">
        <v>226</v>
      </c>
      <c r="C171" s="145">
        <v>0</v>
      </c>
      <c r="D171" s="140">
        <v>0</v>
      </c>
      <c r="E171" s="140">
        <v>0</v>
      </c>
      <c r="F171" s="140">
        <v>0</v>
      </c>
      <c r="G171" s="140">
        <v>0</v>
      </c>
      <c r="H171" s="140">
        <v>0</v>
      </c>
      <c r="I171" s="140">
        <v>0</v>
      </c>
      <c r="J171" s="140">
        <v>0</v>
      </c>
      <c r="K171" s="240"/>
      <c r="L171" s="254">
        <f t="shared" si="4"/>
        <v>0</v>
      </c>
      <c r="M171" s="254">
        <f t="shared" si="5"/>
        <v>0</v>
      </c>
    </row>
    <row r="172" spans="1:13" x14ac:dyDescent="0.2">
      <c r="A172" s="399" t="s">
        <v>354</v>
      </c>
      <c r="B172" s="146" t="s">
        <v>223</v>
      </c>
      <c r="C172" s="143">
        <v>6.1611596143406899</v>
      </c>
      <c r="D172" s="11">
        <v>1.4542344111290899</v>
      </c>
      <c r="E172" s="11">
        <v>8.0978708210469907</v>
      </c>
      <c r="F172" s="11">
        <v>14.6988780178431</v>
      </c>
      <c r="G172" s="11">
        <v>16.083918810286999</v>
      </c>
      <c r="H172" s="11">
        <v>11.28030618</v>
      </c>
      <c r="I172" s="11">
        <v>6.88</v>
      </c>
      <c r="J172" s="11">
        <v>2.76</v>
      </c>
      <c r="K172" s="240"/>
      <c r="L172" s="252">
        <f t="shared" si="4"/>
        <v>9.2366239792352651</v>
      </c>
      <c r="M172" s="252">
        <f t="shared" si="5"/>
        <v>8.4270459818308581</v>
      </c>
    </row>
    <row r="173" spans="1:13" x14ac:dyDescent="0.2">
      <c r="A173" s="399"/>
      <c r="B173" s="147" t="s">
        <v>224</v>
      </c>
      <c r="C173" s="144">
        <v>19.508752035830899</v>
      </c>
      <c r="D173" s="15">
        <v>0.51278940886704005</v>
      </c>
      <c r="E173" s="15">
        <v>0</v>
      </c>
      <c r="F173" s="15">
        <v>1.9733546168963001E-2</v>
      </c>
      <c r="G173" s="15">
        <v>0</v>
      </c>
      <c r="H173" s="15">
        <v>0.110231699</v>
      </c>
      <c r="I173" s="15">
        <v>7.0000000000000007E-2</v>
      </c>
      <c r="J173" s="15">
        <v>79.56</v>
      </c>
      <c r="K173" s="240"/>
      <c r="L173" s="253">
        <f t="shared" si="4"/>
        <v>2.8887866699809863</v>
      </c>
      <c r="M173" s="253">
        <f t="shared" si="5"/>
        <v>12.472688336233363</v>
      </c>
    </row>
    <row r="174" spans="1:13" x14ac:dyDescent="0.2">
      <c r="A174" s="399"/>
      <c r="B174" s="147" t="s">
        <v>225</v>
      </c>
      <c r="C174" s="144">
        <v>7.5935118078177002</v>
      </c>
      <c r="D174" s="15">
        <v>23.083647613603699</v>
      </c>
      <c r="E174" s="15">
        <v>12.3783810068678</v>
      </c>
      <c r="F174" s="15">
        <v>15.8537805708579</v>
      </c>
      <c r="G174" s="15">
        <v>14.0741206348143</v>
      </c>
      <c r="H174" s="15">
        <v>1.614173023</v>
      </c>
      <c r="I174" s="15">
        <v>2.89</v>
      </c>
      <c r="J174" s="15">
        <v>6.42</v>
      </c>
      <c r="K174" s="240"/>
      <c r="L174" s="253">
        <f t="shared" si="4"/>
        <v>11.069659236708773</v>
      </c>
      <c r="M174" s="253">
        <f t="shared" si="5"/>
        <v>10.488451832120177</v>
      </c>
    </row>
    <row r="175" spans="1:13" ht="13.5" thickBot="1" x14ac:dyDescent="0.25">
      <c r="A175" s="400"/>
      <c r="B175" s="148" t="s">
        <v>226</v>
      </c>
      <c r="C175" s="145">
        <v>0</v>
      </c>
      <c r="D175" s="140">
        <v>0</v>
      </c>
      <c r="E175" s="140">
        <v>0.43880148741428998</v>
      </c>
      <c r="F175" s="140">
        <v>0</v>
      </c>
      <c r="G175" s="140">
        <v>0</v>
      </c>
      <c r="H175" s="140">
        <v>0</v>
      </c>
      <c r="I175" s="140">
        <v>0</v>
      </c>
      <c r="J175" s="140">
        <v>0.59</v>
      </c>
      <c r="K175" s="240"/>
      <c r="L175" s="254">
        <f t="shared" si="4"/>
        <v>6.2685926773469999E-2</v>
      </c>
      <c r="M175" s="254">
        <f t="shared" si="5"/>
        <v>0.12860018592678624</v>
      </c>
    </row>
    <row r="176" spans="1:13" x14ac:dyDescent="0.2">
      <c r="A176" s="399" t="s">
        <v>355</v>
      </c>
      <c r="B176" s="146" t="s">
        <v>223</v>
      </c>
      <c r="C176" s="143">
        <v>0</v>
      </c>
      <c r="D176" s="11">
        <v>0</v>
      </c>
      <c r="E176" s="11">
        <v>0</v>
      </c>
      <c r="F176" s="11">
        <v>0</v>
      </c>
      <c r="G176" s="11">
        <v>3.6959821428568997E-2</v>
      </c>
      <c r="H176" s="11">
        <v>0.20344235799999999</v>
      </c>
      <c r="I176" s="11">
        <v>8.0500000000000007</v>
      </c>
      <c r="J176" s="11">
        <v>0.06</v>
      </c>
      <c r="K176" s="240"/>
      <c r="L176" s="252">
        <f t="shared" si="4"/>
        <v>1.1843431684897958</v>
      </c>
      <c r="M176" s="252">
        <f t="shared" si="5"/>
        <v>1.0438002724285713</v>
      </c>
    </row>
    <row r="177" spans="1:13" x14ac:dyDescent="0.2">
      <c r="A177" s="399"/>
      <c r="B177" s="147" t="s">
        <v>224</v>
      </c>
      <c r="C177" s="144">
        <v>0.72120713495562905</v>
      </c>
      <c r="D177" s="15">
        <v>0</v>
      </c>
      <c r="E177" s="15">
        <v>0</v>
      </c>
      <c r="F177" s="15">
        <v>0</v>
      </c>
      <c r="G177" s="15">
        <v>0</v>
      </c>
      <c r="H177" s="15">
        <v>0</v>
      </c>
      <c r="I177" s="15">
        <v>0</v>
      </c>
      <c r="J177" s="15">
        <v>0</v>
      </c>
      <c r="K177" s="240"/>
      <c r="L177" s="253">
        <f t="shared" si="4"/>
        <v>0.10302959070794701</v>
      </c>
      <c r="M177" s="253">
        <f t="shared" si="5"/>
        <v>9.0150891869453631E-2</v>
      </c>
    </row>
    <row r="178" spans="1:13" x14ac:dyDescent="0.2">
      <c r="A178" s="399"/>
      <c r="B178" s="147" t="s">
        <v>225</v>
      </c>
      <c r="C178" s="144">
        <v>0</v>
      </c>
      <c r="D178" s="15">
        <v>0</v>
      </c>
      <c r="E178" s="15">
        <v>0</v>
      </c>
      <c r="F178" s="15">
        <v>0</v>
      </c>
      <c r="G178" s="15">
        <v>0.315245535714265</v>
      </c>
      <c r="H178" s="15">
        <v>1.4193653000000001E-2</v>
      </c>
      <c r="I178" s="15">
        <v>0.14000000000000001</v>
      </c>
      <c r="J178" s="15">
        <v>0.08</v>
      </c>
      <c r="K178" s="240"/>
      <c r="L178" s="253">
        <f t="shared" si="4"/>
        <v>6.7062741244895002E-2</v>
      </c>
      <c r="M178" s="253">
        <f t="shared" si="5"/>
        <v>6.8679898589283125E-2</v>
      </c>
    </row>
    <row r="179" spans="1:13" ht="13.5" thickBot="1" x14ac:dyDescent="0.25">
      <c r="A179" s="400"/>
      <c r="B179" s="148" t="s">
        <v>226</v>
      </c>
      <c r="C179" s="145">
        <v>0</v>
      </c>
      <c r="D179" s="140">
        <v>0</v>
      </c>
      <c r="E179" s="140">
        <v>0</v>
      </c>
      <c r="F179" s="140">
        <v>0</v>
      </c>
      <c r="G179" s="140">
        <v>0</v>
      </c>
      <c r="H179" s="140">
        <v>0</v>
      </c>
      <c r="I179" s="140">
        <v>0</v>
      </c>
      <c r="J179" s="140">
        <v>0</v>
      </c>
      <c r="K179" s="240"/>
      <c r="L179" s="254">
        <f t="shared" si="4"/>
        <v>0</v>
      </c>
      <c r="M179" s="254">
        <f t="shared" si="5"/>
        <v>0</v>
      </c>
    </row>
    <row r="180" spans="1:13" x14ac:dyDescent="0.2">
      <c r="A180" s="399" t="s">
        <v>356</v>
      </c>
      <c r="B180" s="146" t="s">
        <v>223</v>
      </c>
      <c r="C180" s="143">
        <v>86.749379766086193</v>
      </c>
      <c r="D180" s="11">
        <v>41.9529351492979</v>
      </c>
      <c r="E180" s="11">
        <v>110.014864667875</v>
      </c>
      <c r="F180" s="11">
        <v>103.083498656648</v>
      </c>
      <c r="G180" s="11">
        <v>64.836117151004501</v>
      </c>
      <c r="H180" s="11">
        <v>64.44093101</v>
      </c>
      <c r="I180" s="11">
        <v>85.7</v>
      </c>
      <c r="J180" s="11">
        <v>120.7</v>
      </c>
      <c r="K180" s="240"/>
      <c r="L180" s="252">
        <f t="shared" si="4"/>
        <v>79.539675200130219</v>
      </c>
      <c r="M180" s="252">
        <f t="shared" si="5"/>
        <v>84.684715800113949</v>
      </c>
    </row>
    <row r="181" spans="1:13" x14ac:dyDescent="0.2">
      <c r="A181" s="399"/>
      <c r="B181" s="147" t="s">
        <v>224</v>
      </c>
      <c r="C181" s="144">
        <v>0</v>
      </c>
      <c r="D181" s="15">
        <v>4.5502525252526</v>
      </c>
      <c r="E181" s="15">
        <v>3.86766339264322</v>
      </c>
      <c r="F181" s="15">
        <v>0</v>
      </c>
      <c r="G181" s="15">
        <v>3.4242187499993202</v>
      </c>
      <c r="H181" s="15">
        <v>1.3542711039999999</v>
      </c>
      <c r="I181" s="15">
        <v>0</v>
      </c>
      <c r="J181" s="15">
        <v>0</v>
      </c>
      <c r="K181" s="240"/>
      <c r="L181" s="253">
        <f t="shared" si="4"/>
        <v>1.8852008245564489</v>
      </c>
      <c r="M181" s="253">
        <f t="shared" si="5"/>
        <v>1.6495507214868927</v>
      </c>
    </row>
    <row r="182" spans="1:13" x14ac:dyDescent="0.2">
      <c r="A182" s="399"/>
      <c r="B182" s="147" t="s">
        <v>225</v>
      </c>
      <c r="C182" s="144">
        <v>11.5339751618239</v>
      </c>
      <c r="D182" s="15">
        <v>26.9108012452418</v>
      </c>
      <c r="E182" s="15">
        <v>57.8164226217772</v>
      </c>
      <c r="F182" s="15">
        <v>26.412830050638</v>
      </c>
      <c r="G182" s="15">
        <v>43.725572193580597</v>
      </c>
      <c r="H182" s="15">
        <v>10.345942409999999</v>
      </c>
      <c r="I182" s="15">
        <v>18.68</v>
      </c>
      <c r="J182" s="15">
        <v>16.97</v>
      </c>
      <c r="K182" s="240"/>
      <c r="L182" s="253">
        <f t="shared" si="4"/>
        <v>27.91793481186593</v>
      </c>
      <c r="M182" s="253">
        <f t="shared" si="5"/>
        <v>26.549442960382688</v>
      </c>
    </row>
    <row r="183" spans="1:13" ht="13.5" thickBot="1" x14ac:dyDescent="0.25">
      <c r="A183" s="400"/>
      <c r="B183" s="148" t="s">
        <v>226</v>
      </c>
      <c r="C183" s="145">
        <v>0</v>
      </c>
      <c r="D183" s="140">
        <v>0</v>
      </c>
      <c r="E183" s="140">
        <v>42.341433962262499</v>
      </c>
      <c r="F183" s="140">
        <v>4.50015262268598</v>
      </c>
      <c r="G183" s="140">
        <v>5.4121715941289503</v>
      </c>
      <c r="H183" s="140">
        <v>0.84534759000000004</v>
      </c>
      <c r="I183" s="140">
        <v>69.760000000000005</v>
      </c>
      <c r="J183" s="140">
        <v>0</v>
      </c>
      <c r="K183" s="240"/>
      <c r="L183" s="254">
        <f t="shared" si="4"/>
        <v>17.55130082415392</v>
      </c>
      <c r="M183" s="254">
        <f t="shared" si="5"/>
        <v>15.357388221134681</v>
      </c>
    </row>
    <row r="184" spans="1:13" x14ac:dyDescent="0.2">
      <c r="A184" s="399" t="s">
        <v>357</v>
      </c>
      <c r="B184" s="146" t="s">
        <v>223</v>
      </c>
      <c r="C184" s="143">
        <v>17.854748561060301</v>
      </c>
      <c r="D184" s="11">
        <v>16.483408600625602</v>
      </c>
      <c r="E184" s="11">
        <v>25.5539786216228</v>
      </c>
      <c r="F184" s="11">
        <v>66.317990647292405</v>
      </c>
      <c r="G184" s="11">
        <v>50.255913098640299</v>
      </c>
      <c r="H184" s="11">
        <v>87.134109330000001</v>
      </c>
      <c r="I184" s="11">
        <v>20.059999999999999</v>
      </c>
      <c r="J184" s="11">
        <v>46.49</v>
      </c>
      <c r="K184" s="240"/>
      <c r="L184" s="252">
        <f t="shared" si="4"/>
        <v>40.522878408463058</v>
      </c>
      <c r="M184" s="252">
        <f t="shared" si="5"/>
        <v>41.268768607405178</v>
      </c>
    </row>
    <row r="185" spans="1:13" x14ac:dyDescent="0.2">
      <c r="A185" s="399"/>
      <c r="B185" s="147" t="s">
        <v>224</v>
      </c>
      <c r="C185" s="144">
        <v>2.4906586065944998</v>
      </c>
      <c r="D185" s="15">
        <v>2.6436298543686498</v>
      </c>
      <c r="E185" s="15">
        <v>8.9652272727285001E-2</v>
      </c>
      <c r="F185" s="15">
        <v>0</v>
      </c>
      <c r="G185" s="15">
        <v>3.58382486072392</v>
      </c>
      <c r="H185" s="15">
        <v>4.4411079549999997</v>
      </c>
      <c r="I185" s="15">
        <v>2.85</v>
      </c>
      <c r="J185" s="15">
        <v>29.38</v>
      </c>
      <c r="K185" s="240"/>
      <c r="L185" s="253">
        <f t="shared" si="4"/>
        <v>2.2998390784877651</v>
      </c>
      <c r="M185" s="253">
        <f t="shared" si="5"/>
        <v>5.6848591936767949</v>
      </c>
    </row>
    <row r="186" spans="1:13" x14ac:dyDescent="0.2">
      <c r="A186" s="399"/>
      <c r="B186" s="147" t="s">
        <v>225</v>
      </c>
      <c r="C186" s="144">
        <v>1.5745786871449601</v>
      </c>
      <c r="D186" s="15">
        <v>2.3211952807401102</v>
      </c>
      <c r="E186" s="15">
        <v>2.2016458333331901</v>
      </c>
      <c r="F186" s="15">
        <v>13.726927215186899</v>
      </c>
      <c r="G186" s="15">
        <v>14.1528594264358</v>
      </c>
      <c r="H186" s="15">
        <v>13.253539590000001</v>
      </c>
      <c r="I186" s="15">
        <v>3.15</v>
      </c>
      <c r="J186" s="15">
        <v>14.17</v>
      </c>
      <c r="K186" s="240"/>
      <c r="L186" s="253">
        <f t="shared" si="4"/>
        <v>7.1972494332629946</v>
      </c>
      <c r="M186" s="253">
        <f t="shared" si="5"/>
        <v>8.0688432541051203</v>
      </c>
    </row>
    <row r="187" spans="1:13" ht="13.5" thickBot="1" x14ac:dyDescent="0.25">
      <c r="A187" s="400"/>
      <c r="B187" s="148" t="s">
        <v>226</v>
      </c>
      <c r="C187" s="145">
        <v>19.0036976987464</v>
      </c>
      <c r="D187" s="140">
        <v>0</v>
      </c>
      <c r="E187" s="140">
        <v>4.9806818181825002E-2</v>
      </c>
      <c r="F187" s="140">
        <v>0.89231962025297396</v>
      </c>
      <c r="G187" s="140">
        <v>42.487987435732101</v>
      </c>
      <c r="H187" s="140">
        <v>9.3068509620000004</v>
      </c>
      <c r="I187" s="140">
        <v>0</v>
      </c>
      <c r="J187" s="140">
        <v>175.36</v>
      </c>
      <c r="K187" s="240"/>
      <c r="L187" s="254">
        <f t="shared" si="4"/>
        <v>10.248666076416185</v>
      </c>
      <c r="M187" s="254">
        <f t="shared" si="5"/>
        <v>30.887582816864164</v>
      </c>
    </row>
    <row r="188" spans="1:13" x14ac:dyDescent="0.2">
      <c r="A188" s="399" t="s">
        <v>358</v>
      </c>
      <c r="B188" s="146" t="s">
        <v>223</v>
      </c>
      <c r="C188" s="143">
        <v>29.088761788056299</v>
      </c>
      <c r="D188" s="11">
        <v>12.364938270684201</v>
      </c>
      <c r="E188" s="11">
        <v>10.7821698815135</v>
      </c>
      <c r="F188" s="11">
        <v>38.737154395182202</v>
      </c>
      <c r="G188" s="11">
        <v>29.714689207394599</v>
      </c>
      <c r="H188" s="11">
        <v>13.21112529</v>
      </c>
      <c r="I188" s="11">
        <v>22.3</v>
      </c>
      <c r="J188" s="11">
        <v>16.579999999999998</v>
      </c>
      <c r="K188" s="240"/>
      <c r="L188" s="252">
        <f t="shared" si="4"/>
        <v>22.314119833261547</v>
      </c>
      <c r="M188" s="252">
        <f t="shared" si="5"/>
        <v>21.597354854103855</v>
      </c>
    </row>
    <row r="189" spans="1:13" x14ac:dyDescent="0.2">
      <c r="A189" s="399"/>
      <c r="B189" s="147" t="s">
        <v>224</v>
      </c>
      <c r="C189" s="144">
        <v>542.64663178772503</v>
      </c>
      <c r="D189" s="15">
        <v>626.27717806745898</v>
      </c>
      <c r="E189" s="15">
        <v>720.54617861352494</v>
      </c>
      <c r="F189" s="15">
        <v>752.35227932675502</v>
      </c>
      <c r="G189" s="15">
        <v>402.26547207266799</v>
      </c>
      <c r="H189" s="15">
        <v>410.2819255</v>
      </c>
      <c r="I189" s="15">
        <v>445.84</v>
      </c>
      <c r="J189" s="15">
        <v>606.75</v>
      </c>
      <c r="K189" s="240"/>
      <c r="L189" s="253">
        <f t="shared" si="4"/>
        <v>557.17280933830466</v>
      </c>
      <c r="M189" s="253">
        <f t="shared" si="5"/>
        <v>563.36995817101661</v>
      </c>
    </row>
    <row r="190" spans="1:13" x14ac:dyDescent="0.2">
      <c r="A190" s="399"/>
      <c r="B190" s="147" t="s">
        <v>225</v>
      </c>
      <c r="C190" s="144">
        <v>28.930614769085299</v>
      </c>
      <c r="D190" s="15">
        <v>22.5538069339804</v>
      </c>
      <c r="E190" s="15">
        <v>55.638601415092197</v>
      </c>
      <c r="F190" s="15">
        <v>41.920285357089597</v>
      </c>
      <c r="G190" s="15">
        <v>38.376724880279703</v>
      </c>
      <c r="H190" s="15">
        <v>45.946939120000003</v>
      </c>
      <c r="I190" s="15">
        <v>36.61</v>
      </c>
      <c r="J190" s="15">
        <v>48.61</v>
      </c>
      <c r="K190" s="240"/>
      <c r="L190" s="253">
        <f t="shared" si="4"/>
        <v>38.56813892507531</v>
      </c>
      <c r="M190" s="253">
        <f t="shared" si="5"/>
        <v>39.823371559440901</v>
      </c>
    </row>
    <row r="191" spans="1:13" ht="13.5" thickBot="1" x14ac:dyDescent="0.25">
      <c r="A191" s="400"/>
      <c r="B191" s="148" t="s">
        <v>226</v>
      </c>
      <c r="C191" s="145">
        <v>757.56731045176798</v>
      </c>
      <c r="D191" s="140">
        <v>0.10965474890832</v>
      </c>
      <c r="E191" s="140">
        <v>3.9281603773583398</v>
      </c>
      <c r="F191" s="140">
        <v>9.8405553577360507</v>
      </c>
      <c r="G191" s="140">
        <v>1.39124739583338</v>
      </c>
      <c r="H191" s="140">
        <v>5.3129234529999998</v>
      </c>
      <c r="I191" s="140">
        <v>0</v>
      </c>
      <c r="J191" s="140">
        <v>193.3</v>
      </c>
      <c r="K191" s="240"/>
      <c r="L191" s="254">
        <f t="shared" si="4"/>
        <v>111.16426454065774</v>
      </c>
      <c r="M191" s="254">
        <f t="shared" si="5"/>
        <v>121.43123147307551</v>
      </c>
    </row>
    <row r="192" spans="1:13" x14ac:dyDescent="0.2">
      <c r="A192" s="399" t="s">
        <v>359</v>
      </c>
      <c r="B192" s="146" t="s">
        <v>223</v>
      </c>
      <c r="C192" s="143">
        <v>0</v>
      </c>
      <c r="D192" s="11">
        <v>0</v>
      </c>
      <c r="E192" s="11">
        <v>5.5398797071119998E-2</v>
      </c>
      <c r="F192" s="11">
        <v>0</v>
      </c>
      <c r="G192" s="11">
        <v>0</v>
      </c>
      <c r="H192" s="11">
        <v>0</v>
      </c>
      <c r="I192" s="11">
        <v>0</v>
      </c>
      <c r="J192" s="11">
        <v>0</v>
      </c>
      <c r="K192" s="240"/>
      <c r="L192" s="252">
        <f t="shared" si="4"/>
        <v>7.9141138673028567E-3</v>
      </c>
      <c r="M192" s="252">
        <f t="shared" si="5"/>
        <v>6.9248496338899998E-3</v>
      </c>
    </row>
    <row r="193" spans="1:13" x14ac:dyDescent="0.2">
      <c r="A193" s="399"/>
      <c r="B193" s="147" t="s">
        <v>224</v>
      </c>
      <c r="C193" s="144">
        <v>0</v>
      </c>
      <c r="D193" s="15">
        <v>0</v>
      </c>
      <c r="E193" s="15">
        <v>0</v>
      </c>
      <c r="F193" s="15">
        <v>0</v>
      </c>
      <c r="G193" s="15">
        <v>0</v>
      </c>
      <c r="H193" s="15">
        <v>0</v>
      </c>
      <c r="I193" s="15">
        <v>0</v>
      </c>
      <c r="J193" s="15">
        <v>0</v>
      </c>
      <c r="K193" s="240"/>
      <c r="L193" s="253">
        <f t="shared" si="4"/>
        <v>0</v>
      </c>
      <c r="M193" s="253">
        <f t="shared" si="5"/>
        <v>0</v>
      </c>
    </row>
    <row r="194" spans="1:13" x14ac:dyDescent="0.2">
      <c r="A194" s="399"/>
      <c r="B194" s="147" t="s">
        <v>225</v>
      </c>
      <c r="C194" s="144">
        <v>1.33456730769222</v>
      </c>
      <c r="D194" s="15">
        <v>0</v>
      </c>
      <c r="E194" s="15">
        <v>0.41453582635976</v>
      </c>
      <c r="F194" s="15">
        <v>0.63567548076918901</v>
      </c>
      <c r="G194" s="15">
        <v>0.424662936681312</v>
      </c>
      <c r="H194" s="15">
        <v>1.4649064169999999</v>
      </c>
      <c r="I194" s="15">
        <v>0.6</v>
      </c>
      <c r="J194" s="15">
        <v>1.29</v>
      </c>
      <c r="K194" s="240"/>
      <c r="L194" s="253">
        <f t="shared" si="4"/>
        <v>0.69633542407178284</v>
      </c>
      <c r="M194" s="253">
        <f t="shared" si="5"/>
        <v>0.77054349606281003</v>
      </c>
    </row>
    <row r="195" spans="1:13" ht="13.5" thickBot="1" x14ac:dyDescent="0.25">
      <c r="A195" s="400"/>
      <c r="B195" s="148" t="s">
        <v>226</v>
      </c>
      <c r="C195" s="145">
        <v>0</v>
      </c>
      <c r="D195" s="140">
        <v>0</v>
      </c>
      <c r="E195" s="140">
        <v>0</v>
      </c>
      <c r="F195" s="140">
        <v>0</v>
      </c>
      <c r="G195" s="140">
        <v>0</v>
      </c>
      <c r="H195" s="140">
        <v>0</v>
      </c>
      <c r="I195" s="140">
        <v>0</v>
      </c>
      <c r="J195" s="140">
        <v>0</v>
      </c>
      <c r="K195" s="240"/>
      <c r="L195" s="254">
        <f t="shared" si="4"/>
        <v>0</v>
      </c>
      <c r="M195" s="254">
        <f t="shared" si="5"/>
        <v>0</v>
      </c>
    </row>
    <row r="196" spans="1:13" x14ac:dyDescent="0.2">
      <c r="A196" s="399" t="s">
        <v>360</v>
      </c>
      <c r="B196" s="146" t="s">
        <v>223</v>
      </c>
      <c r="C196" s="143">
        <v>6.5087123540517799</v>
      </c>
      <c r="D196" s="11">
        <v>2.5576463020988398</v>
      </c>
      <c r="E196" s="11">
        <v>54.135565170933901</v>
      </c>
      <c r="F196" s="11">
        <v>20.568141911118399</v>
      </c>
      <c r="G196" s="11">
        <v>26.438410335565099</v>
      </c>
      <c r="H196" s="11">
        <v>11.531930709999999</v>
      </c>
      <c r="I196" s="11">
        <v>33.869999999999997</v>
      </c>
      <c r="J196" s="11">
        <v>46.08</v>
      </c>
      <c r="K196" s="240"/>
      <c r="L196" s="252">
        <f t="shared" si="4"/>
        <v>22.230058111966859</v>
      </c>
      <c r="M196" s="252">
        <f t="shared" si="5"/>
        <v>25.211300847971003</v>
      </c>
    </row>
    <row r="197" spans="1:13" x14ac:dyDescent="0.2">
      <c r="A197" s="399"/>
      <c r="B197" s="147" t="s">
        <v>224</v>
      </c>
      <c r="C197" s="144">
        <v>16.6856033653835</v>
      </c>
      <c r="D197" s="15">
        <v>0</v>
      </c>
      <c r="E197" s="15">
        <v>7.5567597489324001</v>
      </c>
      <c r="F197" s="15">
        <v>0.40978355532781502</v>
      </c>
      <c r="G197" s="15">
        <v>5.1967935552414399</v>
      </c>
      <c r="H197" s="15">
        <v>0</v>
      </c>
      <c r="I197" s="15">
        <v>0</v>
      </c>
      <c r="J197" s="15">
        <v>0</v>
      </c>
      <c r="K197" s="240"/>
      <c r="L197" s="253">
        <f t="shared" ref="L197:L260" si="6">AVERAGE(C197:I197)</f>
        <v>4.2641343178407363</v>
      </c>
      <c r="M197" s="253">
        <f t="shared" ref="M197:M260" si="7">AVERAGE(C197:J197)</f>
        <v>3.7311175281106443</v>
      </c>
    </row>
    <row r="198" spans="1:13" x14ac:dyDescent="0.2">
      <c r="A198" s="399"/>
      <c r="B198" s="147" t="s">
        <v>225</v>
      </c>
      <c r="C198" s="144">
        <v>2.5556060197944301</v>
      </c>
      <c r="D198" s="15">
        <v>0.51420928030298296</v>
      </c>
      <c r="E198" s="15">
        <v>25.4724619617785</v>
      </c>
      <c r="F198" s="15">
        <v>12.6417503598115</v>
      </c>
      <c r="G198" s="15">
        <v>1.4623123483881</v>
      </c>
      <c r="H198" s="15">
        <v>2.8460720639999999</v>
      </c>
      <c r="I198" s="15">
        <v>2.5299999999999998</v>
      </c>
      <c r="J198" s="15">
        <v>17.940000000000001</v>
      </c>
      <c r="K198" s="240"/>
      <c r="L198" s="253">
        <f t="shared" si="6"/>
        <v>6.8603445762965025</v>
      </c>
      <c r="M198" s="253">
        <f t="shared" si="7"/>
        <v>8.2453015042594391</v>
      </c>
    </row>
    <row r="199" spans="1:13" ht="13.5" thickBot="1" x14ac:dyDescent="0.25">
      <c r="A199" s="400"/>
      <c r="B199" s="148" t="s">
        <v>226</v>
      </c>
      <c r="C199" s="145">
        <v>0</v>
      </c>
      <c r="D199" s="140">
        <v>0</v>
      </c>
      <c r="E199" s="140">
        <v>1.8363958333330901</v>
      </c>
      <c r="F199" s="140">
        <v>0</v>
      </c>
      <c r="G199" s="140">
        <v>0</v>
      </c>
      <c r="H199" s="140">
        <v>1.7560096000000001E-2</v>
      </c>
      <c r="I199" s="140">
        <v>0</v>
      </c>
      <c r="J199" s="140">
        <v>0.22</v>
      </c>
      <c r="K199" s="240"/>
      <c r="L199" s="254">
        <f t="shared" si="6"/>
        <v>0.26485084704758427</v>
      </c>
      <c r="M199" s="254">
        <f t="shared" si="7"/>
        <v>0.25924449116663628</v>
      </c>
    </row>
    <row r="200" spans="1:13" x14ac:dyDescent="0.2">
      <c r="A200" s="399" t="s">
        <v>361</v>
      </c>
      <c r="B200" s="146" t="s">
        <v>223</v>
      </c>
      <c r="C200" s="143">
        <v>87.152543462904703</v>
      </c>
      <c r="D200" s="11">
        <v>81.760627019323294</v>
      </c>
      <c r="E200" s="11">
        <v>97.910715161587703</v>
      </c>
      <c r="F200" s="11">
        <v>248.99648944482101</v>
      </c>
      <c r="G200" s="11">
        <v>152.39588525514199</v>
      </c>
      <c r="H200" s="11">
        <v>237.60553329999999</v>
      </c>
      <c r="I200" s="11">
        <v>171.21</v>
      </c>
      <c r="J200" s="11">
        <v>121.99</v>
      </c>
      <c r="K200" s="240"/>
      <c r="L200" s="252">
        <f t="shared" si="6"/>
        <v>153.86168480625409</v>
      </c>
      <c r="M200" s="252">
        <f t="shared" si="7"/>
        <v>149.87772420547233</v>
      </c>
    </row>
    <row r="201" spans="1:13" x14ac:dyDescent="0.2">
      <c r="A201" s="399"/>
      <c r="B201" s="147" t="s">
        <v>224</v>
      </c>
      <c r="C201" s="144">
        <v>6.1302589156578797</v>
      </c>
      <c r="D201" s="15">
        <v>11.014969405595201</v>
      </c>
      <c r="E201" s="15">
        <v>9.5432575829933803</v>
      </c>
      <c r="F201" s="15">
        <v>5.5406148373984596</v>
      </c>
      <c r="G201" s="15">
        <v>16.0942431818203</v>
      </c>
      <c r="H201" s="15">
        <v>12.03933782</v>
      </c>
      <c r="I201" s="15">
        <v>10.5</v>
      </c>
      <c r="J201" s="15">
        <v>0.03</v>
      </c>
      <c r="K201" s="240"/>
      <c r="L201" s="253">
        <f t="shared" si="6"/>
        <v>10.123240249066459</v>
      </c>
      <c r="M201" s="253">
        <f t="shared" si="7"/>
        <v>8.8615852179331522</v>
      </c>
    </row>
    <row r="202" spans="1:13" x14ac:dyDescent="0.2">
      <c r="A202" s="399"/>
      <c r="B202" s="147" t="s">
        <v>225</v>
      </c>
      <c r="C202" s="144">
        <v>12.339115926795101</v>
      </c>
      <c r="D202" s="15">
        <v>11.413794197618801</v>
      </c>
      <c r="E202" s="15">
        <v>33.9145035139993</v>
      </c>
      <c r="F202" s="15">
        <v>28.0100030450904</v>
      </c>
      <c r="G202" s="15">
        <v>34.488699954642897</v>
      </c>
      <c r="H202" s="15">
        <v>25.225071790000001</v>
      </c>
      <c r="I202" s="15">
        <v>21.34</v>
      </c>
      <c r="J202" s="15">
        <v>17.11</v>
      </c>
      <c r="K202" s="240"/>
      <c r="L202" s="253">
        <f t="shared" si="6"/>
        <v>23.818741204020931</v>
      </c>
      <c r="M202" s="253">
        <f t="shared" si="7"/>
        <v>22.980148553518312</v>
      </c>
    </row>
    <row r="203" spans="1:13" ht="13.5" thickBot="1" x14ac:dyDescent="0.25">
      <c r="A203" s="400"/>
      <c r="B203" s="148" t="s">
        <v>226</v>
      </c>
      <c r="C203" s="145">
        <v>0</v>
      </c>
      <c r="D203" s="140">
        <v>0</v>
      </c>
      <c r="E203" s="140">
        <v>53.226136941722103</v>
      </c>
      <c r="F203" s="140">
        <v>1508.4811833045501</v>
      </c>
      <c r="G203" s="140">
        <v>5.7170177685958397</v>
      </c>
      <c r="H203" s="140">
        <v>0</v>
      </c>
      <c r="I203" s="140">
        <v>0</v>
      </c>
      <c r="J203" s="140">
        <v>3.35</v>
      </c>
      <c r="K203" s="240"/>
      <c r="L203" s="254">
        <f t="shared" si="6"/>
        <v>223.91776257355261</v>
      </c>
      <c r="M203" s="254">
        <f t="shared" si="7"/>
        <v>196.34679225185852</v>
      </c>
    </row>
    <row r="204" spans="1:13" x14ac:dyDescent="0.2">
      <c r="A204" s="399" t="s">
        <v>362</v>
      </c>
      <c r="B204" s="146" t="s">
        <v>223</v>
      </c>
      <c r="C204" s="143">
        <v>90.655067804662295</v>
      </c>
      <c r="D204" s="11">
        <v>53.218382477695798</v>
      </c>
      <c r="E204" s="11">
        <v>119.582358376869</v>
      </c>
      <c r="F204" s="11">
        <v>268.433553291387</v>
      </c>
      <c r="G204" s="11">
        <v>79.309104303140202</v>
      </c>
      <c r="H204" s="11">
        <v>104.85919939999999</v>
      </c>
      <c r="I204" s="11">
        <v>33.46</v>
      </c>
      <c r="J204" s="11">
        <v>103.21</v>
      </c>
      <c r="K204" s="240"/>
      <c r="L204" s="252">
        <f t="shared" si="6"/>
        <v>107.07395223625062</v>
      </c>
      <c r="M204" s="252">
        <f t="shared" si="7"/>
        <v>106.59095820671929</v>
      </c>
    </row>
    <row r="205" spans="1:13" x14ac:dyDescent="0.2">
      <c r="A205" s="399"/>
      <c r="B205" s="147" t="s">
        <v>224</v>
      </c>
      <c r="C205" s="144">
        <v>173.74239786321201</v>
      </c>
      <c r="D205" s="15">
        <v>115.529732982108</v>
      </c>
      <c r="E205" s="15">
        <v>69.689220459501499</v>
      </c>
      <c r="F205" s="15">
        <v>7.83266649590061</v>
      </c>
      <c r="G205" s="15">
        <v>175.57960574713101</v>
      </c>
      <c r="H205" s="15">
        <v>72.338237899999996</v>
      </c>
      <c r="I205" s="15">
        <v>87.18</v>
      </c>
      <c r="J205" s="15">
        <v>99.28</v>
      </c>
      <c r="K205" s="240"/>
      <c r="L205" s="253">
        <f t="shared" si="6"/>
        <v>100.27026592112186</v>
      </c>
      <c r="M205" s="253">
        <f t="shared" si="7"/>
        <v>100.14648268098162</v>
      </c>
    </row>
    <row r="206" spans="1:13" x14ac:dyDescent="0.2">
      <c r="A206" s="399"/>
      <c r="B206" s="147" t="s">
        <v>225</v>
      </c>
      <c r="C206" s="144">
        <v>22.677259233370599</v>
      </c>
      <c r="D206" s="15">
        <v>8.7647547243063606</v>
      </c>
      <c r="E206" s="15">
        <v>24.708746297148799</v>
      </c>
      <c r="F206" s="15">
        <v>33.204421629698103</v>
      </c>
      <c r="G206" s="15">
        <v>33.2626102545713</v>
      </c>
      <c r="H206" s="15">
        <v>29.4587687</v>
      </c>
      <c r="I206" s="15">
        <v>5.0999999999999996</v>
      </c>
      <c r="J206" s="15">
        <v>23.78</v>
      </c>
      <c r="K206" s="240"/>
      <c r="L206" s="253">
        <f t="shared" si="6"/>
        <v>22.453794405585022</v>
      </c>
      <c r="M206" s="253">
        <f t="shared" si="7"/>
        <v>22.619570104886893</v>
      </c>
    </row>
    <row r="207" spans="1:13" ht="13.5" thickBot="1" x14ac:dyDescent="0.25">
      <c r="A207" s="400"/>
      <c r="B207" s="148" t="s">
        <v>226</v>
      </c>
      <c r="C207" s="145">
        <v>985.00821800015297</v>
      </c>
      <c r="D207" s="140">
        <v>8.6184605911337595</v>
      </c>
      <c r="E207" s="140">
        <v>25.355702954041899</v>
      </c>
      <c r="F207" s="140">
        <v>164.82280481555199</v>
      </c>
      <c r="G207" s="140">
        <v>20.566558529255499</v>
      </c>
      <c r="H207" s="140">
        <v>102.27</v>
      </c>
      <c r="I207" s="140">
        <v>207.75</v>
      </c>
      <c r="J207" s="140">
        <v>116.01</v>
      </c>
      <c r="K207" s="240"/>
      <c r="L207" s="254">
        <f t="shared" si="6"/>
        <v>216.34167784144802</v>
      </c>
      <c r="M207" s="254">
        <f t="shared" si="7"/>
        <v>203.80021811126701</v>
      </c>
    </row>
    <row r="208" spans="1:13" x14ac:dyDescent="0.2">
      <c r="A208" s="399" t="s">
        <v>363</v>
      </c>
      <c r="B208" s="146" t="s">
        <v>223</v>
      </c>
      <c r="C208" s="143">
        <v>30.394017857144998</v>
      </c>
      <c r="D208" s="11">
        <v>47.5988563398152</v>
      </c>
      <c r="E208" s="11">
        <v>55.501629592349197</v>
      </c>
      <c r="F208" s="11">
        <v>57.696076644474097</v>
      </c>
      <c r="G208" s="11">
        <v>25.596887646708399</v>
      </c>
      <c r="H208" s="11">
        <v>54.903707760000003</v>
      </c>
      <c r="I208" s="11">
        <v>42.64</v>
      </c>
      <c r="J208" s="11">
        <v>89.69</v>
      </c>
      <c r="K208" s="240"/>
      <c r="L208" s="252">
        <f t="shared" si="6"/>
        <v>44.904453691498837</v>
      </c>
      <c r="M208" s="252">
        <f t="shared" si="7"/>
        <v>50.502646980061485</v>
      </c>
    </row>
    <row r="209" spans="1:13" x14ac:dyDescent="0.2">
      <c r="A209" s="399"/>
      <c r="B209" s="147" t="s">
        <v>224</v>
      </c>
      <c r="C209" s="144">
        <v>114.353899508407</v>
      </c>
      <c r="D209" s="15">
        <v>59.475307130511197</v>
      </c>
      <c r="E209" s="15">
        <v>34.549320950166901</v>
      </c>
      <c r="F209" s="15">
        <v>60.839084592053901</v>
      </c>
      <c r="G209" s="15">
        <v>64.648343365554098</v>
      </c>
      <c r="H209" s="15">
        <v>156.82169300000001</v>
      </c>
      <c r="I209" s="15">
        <v>24.03</v>
      </c>
      <c r="J209" s="15">
        <v>147.79</v>
      </c>
      <c r="K209" s="240"/>
      <c r="L209" s="253">
        <f t="shared" si="6"/>
        <v>73.531092649527594</v>
      </c>
      <c r="M209" s="253">
        <f t="shared" si="7"/>
        <v>82.813456068336635</v>
      </c>
    </row>
    <row r="210" spans="1:13" x14ac:dyDescent="0.2">
      <c r="A210" s="399"/>
      <c r="B210" s="147" t="s">
        <v>225</v>
      </c>
      <c r="C210" s="144">
        <v>4.9481093606275897</v>
      </c>
      <c r="D210" s="15">
        <v>10.3248402537162</v>
      </c>
      <c r="E210" s="15">
        <v>4.4375544408761201</v>
      </c>
      <c r="F210" s="15">
        <v>3.74111188988218</v>
      </c>
      <c r="G210" s="15">
        <v>3.85089484679632</v>
      </c>
      <c r="H210" s="15">
        <v>2.0018509619999998</v>
      </c>
      <c r="I210" s="15">
        <v>1.87</v>
      </c>
      <c r="J210" s="15">
        <v>3.14</v>
      </c>
      <c r="K210" s="240"/>
      <c r="L210" s="253">
        <f t="shared" si="6"/>
        <v>4.4534802505569155</v>
      </c>
      <c r="M210" s="253">
        <f t="shared" si="7"/>
        <v>4.2892952192373013</v>
      </c>
    </row>
    <row r="211" spans="1:13" ht="13.5" thickBot="1" x14ac:dyDescent="0.25">
      <c r="A211" s="400"/>
      <c r="B211" s="148" t="s">
        <v>226</v>
      </c>
      <c r="C211" s="145">
        <v>1.1461820083683001E-2</v>
      </c>
      <c r="D211" s="140">
        <v>0</v>
      </c>
      <c r="E211" s="140">
        <v>2.9718068181822201</v>
      </c>
      <c r="F211" s="140">
        <v>1067.8053383855199</v>
      </c>
      <c r="G211" s="140">
        <v>1376.0875315569101</v>
      </c>
      <c r="H211" s="140">
        <v>0</v>
      </c>
      <c r="I211" s="140">
        <v>0</v>
      </c>
      <c r="J211" s="140">
        <v>1544.67</v>
      </c>
      <c r="K211" s="240"/>
      <c r="L211" s="254">
        <f t="shared" si="6"/>
        <v>349.55373408295651</v>
      </c>
      <c r="M211" s="254">
        <f t="shared" si="7"/>
        <v>498.94326732258696</v>
      </c>
    </row>
    <row r="212" spans="1:13" x14ac:dyDescent="0.2">
      <c r="A212" s="399" t="s">
        <v>364</v>
      </c>
      <c r="B212" s="146" t="s">
        <v>223</v>
      </c>
      <c r="C212" s="143">
        <v>4.1601953761005301</v>
      </c>
      <c r="D212" s="11">
        <v>10.0157923759027</v>
      </c>
      <c r="E212" s="11">
        <v>15.2567662611618</v>
      </c>
      <c r="F212" s="11">
        <v>10.841022637795399</v>
      </c>
      <c r="G212" s="11">
        <v>14.623310964379201</v>
      </c>
      <c r="H212" s="11">
        <v>18.25962371</v>
      </c>
      <c r="I212" s="11">
        <v>2.5299999999999998</v>
      </c>
      <c r="J212" s="11">
        <v>13.02</v>
      </c>
      <c r="K212" s="240"/>
      <c r="L212" s="252">
        <f t="shared" si="6"/>
        <v>10.812387332191376</v>
      </c>
      <c r="M212" s="252">
        <f t="shared" si="7"/>
        <v>11.088338915667453</v>
      </c>
    </row>
    <row r="213" spans="1:13" x14ac:dyDescent="0.2">
      <c r="A213" s="399"/>
      <c r="B213" s="147" t="s">
        <v>224</v>
      </c>
      <c r="C213" s="144">
        <v>10.6589783653839</v>
      </c>
      <c r="D213" s="15">
        <v>0</v>
      </c>
      <c r="E213" s="15">
        <v>0</v>
      </c>
      <c r="F213" s="15">
        <v>0</v>
      </c>
      <c r="G213" s="15">
        <v>0.161944102923297</v>
      </c>
      <c r="H213" s="15">
        <v>0</v>
      </c>
      <c r="I213" s="15">
        <v>0</v>
      </c>
      <c r="J213" s="15">
        <v>0</v>
      </c>
      <c r="K213" s="240"/>
      <c r="L213" s="253">
        <f t="shared" si="6"/>
        <v>1.5458460669010281</v>
      </c>
      <c r="M213" s="253">
        <f t="shared" si="7"/>
        <v>1.3526153085383996</v>
      </c>
    </row>
    <row r="214" spans="1:13" x14ac:dyDescent="0.2">
      <c r="A214" s="399"/>
      <c r="B214" s="147" t="s">
        <v>225</v>
      </c>
      <c r="C214" s="144">
        <v>18.043814223707901</v>
      </c>
      <c r="D214" s="15">
        <v>17.0720973977954</v>
      </c>
      <c r="E214" s="15">
        <v>42.251611859304603</v>
      </c>
      <c r="F214" s="15">
        <v>33.876522694578597</v>
      </c>
      <c r="G214" s="15">
        <v>41.084392940063097</v>
      </c>
      <c r="H214" s="15">
        <v>51.624356050000003</v>
      </c>
      <c r="I214" s="15">
        <v>36.409999999999997</v>
      </c>
      <c r="J214" s="15">
        <v>48.15</v>
      </c>
      <c r="K214" s="240"/>
      <c r="L214" s="253">
        <f t="shared" si="6"/>
        <v>34.337542166492803</v>
      </c>
      <c r="M214" s="253">
        <f t="shared" si="7"/>
        <v>36.064099395681204</v>
      </c>
    </row>
    <row r="215" spans="1:13" ht="13.5" thickBot="1" x14ac:dyDescent="0.25">
      <c r="A215" s="400"/>
      <c r="B215" s="148" t="s">
        <v>226</v>
      </c>
      <c r="C215" s="145">
        <v>1.1458436825053799</v>
      </c>
      <c r="D215" s="140">
        <v>0.73212093195269801</v>
      </c>
      <c r="E215" s="140">
        <v>81.611878576861002</v>
      </c>
      <c r="F215" s="140">
        <v>114.08963363532899</v>
      </c>
      <c r="G215" s="140">
        <v>5.5928891340764997</v>
      </c>
      <c r="H215" s="140">
        <v>55.787600179999998</v>
      </c>
      <c r="I215" s="140">
        <v>0</v>
      </c>
      <c r="J215" s="140">
        <v>56.96</v>
      </c>
      <c r="K215" s="240"/>
      <c r="L215" s="254">
        <f t="shared" si="6"/>
        <v>36.994280877246368</v>
      </c>
      <c r="M215" s="254">
        <f t="shared" si="7"/>
        <v>39.489995767590571</v>
      </c>
    </row>
    <row r="216" spans="1:13" x14ac:dyDescent="0.2">
      <c r="A216" s="399" t="s">
        <v>365</v>
      </c>
      <c r="B216" s="146" t="s">
        <v>223</v>
      </c>
      <c r="C216" s="143">
        <v>55.263482069710797</v>
      </c>
      <c r="D216" s="11">
        <v>16.110138687723399</v>
      </c>
      <c r="E216" s="11">
        <v>44.527464038485398</v>
      </c>
      <c r="F216" s="11">
        <v>36.190891654173903</v>
      </c>
      <c r="G216" s="11">
        <v>47.248928463970401</v>
      </c>
      <c r="H216" s="11">
        <v>18.242342489999999</v>
      </c>
      <c r="I216" s="11">
        <v>50.78</v>
      </c>
      <c r="J216" s="11">
        <v>120.51</v>
      </c>
      <c r="K216" s="240"/>
      <c r="L216" s="252">
        <f t="shared" si="6"/>
        <v>38.337606772009124</v>
      </c>
      <c r="M216" s="252">
        <f t="shared" si="7"/>
        <v>48.609155925507984</v>
      </c>
    </row>
    <row r="217" spans="1:13" x14ac:dyDescent="0.2">
      <c r="A217" s="399"/>
      <c r="B217" s="147" t="s">
        <v>224</v>
      </c>
      <c r="C217" s="144">
        <v>9.2794060430470005</v>
      </c>
      <c r="D217" s="15">
        <v>0</v>
      </c>
      <c r="E217" s="15">
        <v>60.1504551630347</v>
      </c>
      <c r="F217" s="15">
        <v>93.480268155264596</v>
      </c>
      <c r="G217" s="15">
        <v>63.565445158127702</v>
      </c>
      <c r="H217" s="15">
        <v>86.083343319999997</v>
      </c>
      <c r="I217" s="15">
        <v>30.06</v>
      </c>
      <c r="J217" s="15">
        <v>120.1</v>
      </c>
      <c r="K217" s="240"/>
      <c r="L217" s="253">
        <f t="shared" si="6"/>
        <v>48.945559691353424</v>
      </c>
      <c r="M217" s="253">
        <f t="shared" si="7"/>
        <v>57.839864729934249</v>
      </c>
    </row>
    <row r="218" spans="1:13" x14ac:dyDescent="0.2">
      <c r="A218" s="399"/>
      <c r="B218" s="147" t="s">
        <v>225</v>
      </c>
      <c r="C218" s="144">
        <v>16.919472447307601</v>
      </c>
      <c r="D218" s="15">
        <v>8.66120196938353</v>
      </c>
      <c r="E218" s="15">
        <v>53.476917046114501</v>
      </c>
      <c r="F218" s="15">
        <v>9.9936782486636204</v>
      </c>
      <c r="G218" s="15">
        <v>31.667063163337598</v>
      </c>
      <c r="H218" s="15">
        <v>34.17533641</v>
      </c>
      <c r="I218" s="15">
        <v>58.82</v>
      </c>
      <c r="J218" s="15">
        <v>90.83</v>
      </c>
      <c r="K218" s="240"/>
      <c r="L218" s="253">
        <f t="shared" si="6"/>
        <v>30.530524183543832</v>
      </c>
      <c r="M218" s="253">
        <f t="shared" si="7"/>
        <v>38.067958660600851</v>
      </c>
    </row>
    <row r="219" spans="1:13" ht="13.5" thickBot="1" x14ac:dyDescent="0.25">
      <c r="A219" s="400"/>
      <c r="B219" s="148" t="s">
        <v>226</v>
      </c>
      <c r="C219" s="145">
        <v>0</v>
      </c>
      <c r="D219" s="140">
        <v>0</v>
      </c>
      <c r="E219" s="140">
        <v>0</v>
      </c>
      <c r="F219" s="140">
        <v>57.039870035939003</v>
      </c>
      <c r="G219" s="140">
        <v>469.85935923155802</v>
      </c>
      <c r="H219" s="140">
        <v>0</v>
      </c>
      <c r="I219" s="140">
        <v>0</v>
      </c>
      <c r="J219" s="140">
        <v>1.92</v>
      </c>
      <c r="K219" s="240"/>
      <c r="L219" s="254">
        <f t="shared" si="6"/>
        <v>75.271318466785289</v>
      </c>
      <c r="M219" s="254">
        <f t="shared" si="7"/>
        <v>66.102403658437126</v>
      </c>
    </row>
    <row r="220" spans="1:13" x14ac:dyDescent="0.2">
      <c r="A220" s="399" t="s">
        <v>366</v>
      </c>
      <c r="B220" s="146" t="s">
        <v>223</v>
      </c>
      <c r="C220" s="143">
        <v>128.287371696967</v>
      </c>
      <c r="D220" s="11">
        <v>66.259546186008095</v>
      </c>
      <c r="E220" s="11">
        <v>41.083785265757299</v>
      </c>
      <c r="F220" s="11">
        <v>100.72800774431801</v>
      </c>
      <c r="G220" s="11">
        <v>52.920952335686003</v>
      </c>
      <c r="H220" s="11">
        <v>109.30498729999999</v>
      </c>
      <c r="I220" s="11">
        <v>58.85</v>
      </c>
      <c r="J220" s="11">
        <v>139.22</v>
      </c>
      <c r="K220" s="240"/>
      <c r="L220" s="252">
        <f t="shared" si="6"/>
        <v>79.63352150410519</v>
      </c>
      <c r="M220" s="252">
        <f t="shared" si="7"/>
        <v>87.08183131609205</v>
      </c>
    </row>
    <row r="221" spans="1:13" x14ac:dyDescent="0.2">
      <c r="A221" s="399"/>
      <c r="B221" s="147" t="s">
        <v>224</v>
      </c>
      <c r="C221" s="144">
        <v>446.57150365941402</v>
      </c>
      <c r="D221" s="15">
        <v>384.297920465895</v>
      </c>
      <c r="E221" s="15">
        <v>382.36181710447801</v>
      </c>
      <c r="F221" s="15">
        <v>475.83946154795802</v>
      </c>
      <c r="G221" s="15">
        <v>283.61934038334402</v>
      </c>
      <c r="H221" s="15">
        <v>162.3559875</v>
      </c>
      <c r="I221" s="15">
        <v>113.13</v>
      </c>
      <c r="J221" s="15">
        <v>357.22</v>
      </c>
      <c r="K221" s="240"/>
      <c r="L221" s="253">
        <f t="shared" si="6"/>
        <v>321.16800438015559</v>
      </c>
      <c r="M221" s="253">
        <f t="shared" si="7"/>
        <v>325.67450383263611</v>
      </c>
    </row>
    <row r="222" spans="1:13" x14ac:dyDescent="0.2">
      <c r="A222" s="399"/>
      <c r="B222" s="147" t="s">
        <v>225</v>
      </c>
      <c r="C222" s="144">
        <v>11.3367569535424</v>
      </c>
      <c r="D222" s="15">
        <v>44.284422252348399</v>
      </c>
      <c r="E222" s="15">
        <v>40.707259715838497</v>
      </c>
      <c r="F222" s="15">
        <v>68.345626247183006</v>
      </c>
      <c r="G222" s="15">
        <v>90.791360614604301</v>
      </c>
      <c r="H222" s="15">
        <v>39.027526459999997</v>
      </c>
      <c r="I222" s="15">
        <v>22.27</v>
      </c>
      <c r="J222" s="15">
        <v>215.68</v>
      </c>
      <c r="K222" s="240"/>
      <c r="L222" s="253">
        <f t="shared" si="6"/>
        <v>45.251850320502363</v>
      </c>
      <c r="M222" s="253">
        <f t="shared" si="7"/>
        <v>66.555369030439579</v>
      </c>
    </row>
    <row r="223" spans="1:13" ht="13.5" thickBot="1" x14ac:dyDescent="0.25">
      <c r="A223" s="400"/>
      <c r="B223" s="148" t="s">
        <v>226</v>
      </c>
      <c r="C223" s="145">
        <v>11.057426886791999</v>
      </c>
      <c r="D223" s="140">
        <v>87.361197082400196</v>
      </c>
      <c r="E223" s="140">
        <v>362.641071428597</v>
      </c>
      <c r="F223" s="140">
        <v>0.99945681818195498</v>
      </c>
      <c r="G223" s="140">
        <v>211.807562081198</v>
      </c>
      <c r="H223" s="140">
        <v>221.26752529999999</v>
      </c>
      <c r="I223" s="140">
        <v>0</v>
      </c>
      <c r="J223" s="140">
        <v>841.87</v>
      </c>
      <c r="K223" s="240"/>
      <c r="L223" s="254">
        <f t="shared" si="6"/>
        <v>127.87631994245274</v>
      </c>
      <c r="M223" s="254">
        <f t="shared" si="7"/>
        <v>217.12552994964614</v>
      </c>
    </row>
    <row r="224" spans="1:13" x14ac:dyDescent="0.2">
      <c r="A224" s="399" t="s">
        <v>367</v>
      </c>
      <c r="B224" s="146" t="s">
        <v>223</v>
      </c>
      <c r="C224" s="143">
        <v>32.475230799724699</v>
      </c>
      <c r="D224" s="11">
        <v>3.7776126933125602</v>
      </c>
      <c r="E224" s="11">
        <v>22.679990204584801</v>
      </c>
      <c r="F224" s="11">
        <v>27.277237953339299</v>
      </c>
      <c r="G224" s="11">
        <v>19.173981647080101</v>
      </c>
      <c r="H224" s="11">
        <v>11.757575920000001</v>
      </c>
      <c r="I224" s="11">
        <v>49.57</v>
      </c>
      <c r="J224" s="11">
        <v>27.56</v>
      </c>
      <c r="K224" s="240"/>
      <c r="L224" s="252">
        <f t="shared" si="6"/>
        <v>23.815947031148777</v>
      </c>
      <c r="M224" s="252">
        <f t="shared" si="7"/>
        <v>24.283953652255182</v>
      </c>
    </row>
    <row r="225" spans="1:13" x14ac:dyDescent="0.2">
      <c r="A225" s="399"/>
      <c r="B225" s="147" t="s">
        <v>224</v>
      </c>
      <c r="C225" s="144">
        <v>717.44720583006597</v>
      </c>
      <c r="D225" s="15">
        <v>912.381586568442</v>
      </c>
      <c r="E225" s="15">
        <v>1154.48008062537</v>
      </c>
      <c r="F225" s="15">
        <v>889.41099514671396</v>
      </c>
      <c r="G225" s="15">
        <v>1014.58025722509</v>
      </c>
      <c r="H225" s="15">
        <v>1398.3071299999999</v>
      </c>
      <c r="I225" s="15">
        <v>2392.7600000000002</v>
      </c>
      <c r="J225" s="15">
        <v>2993.1</v>
      </c>
      <c r="K225" s="240"/>
      <c r="L225" s="253">
        <f t="shared" si="6"/>
        <v>1211.3381793422402</v>
      </c>
      <c r="M225" s="253">
        <f t="shared" si="7"/>
        <v>1434.0584069244603</v>
      </c>
    </row>
    <row r="226" spans="1:13" x14ac:dyDescent="0.2">
      <c r="A226" s="399"/>
      <c r="B226" s="147" t="s">
        <v>225</v>
      </c>
      <c r="C226" s="144">
        <v>0.93976716745032496</v>
      </c>
      <c r="D226" s="15">
        <v>0.90981750186542398</v>
      </c>
      <c r="E226" s="15">
        <v>15.9902434968952</v>
      </c>
      <c r="F226" s="15">
        <v>1.22457464475841</v>
      </c>
      <c r="G226" s="15">
        <v>7.4266765324828201</v>
      </c>
      <c r="H226" s="15">
        <v>18.748895659999999</v>
      </c>
      <c r="I226" s="15">
        <v>9.8000000000000007</v>
      </c>
      <c r="J226" s="15">
        <v>24.78</v>
      </c>
      <c r="K226" s="240"/>
      <c r="L226" s="253">
        <f t="shared" si="6"/>
        <v>7.8628535719217387</v>
      </c>
      <c r="M226" s="253">
        <f t="shared" si="7"/>
        <v>9.9774968754315214</v>
      </c>
    </row>
    <row r="227" spans="1:13" ht="13.5" thickBot="1" x14ac:dyDescent="0.25">
      <c r="A227" s="400"/>
      <c r="B227" s="148" t="s">
        <v>226</v>
      </c>
      <c r="C227" s="145">
        <v>0</v>
      </c>
      <c r="D227" s="140">
        <v>0</v>
      </c>
      <c r="E227" s="140">
        <v>0</v>
      </c>
      <c r="F227" s="140">
        <v>0</v>
      </c>
      <c r="G227" s="140">
        <v>97.371136853444398</v>
      </c>
      <c r="H227" s="140">
        <v>1558.9744149999999</v>
      </c>
      <c r="I227" s="140">
        <v>0</v>
      </c>
      <c r="J227" s="140">
        <v>0</v>
      </c>
      <c r="K227" s="240"/>
      <c r="L227" s="254">
        <f t="shared" si="6"/>
        <v>236.6207931219206</v>
      </c>
      <c r="M227" s="254">
        <f t="shared" si="7"/>
        <v>207.04319398168053</v>
      </c>
    </row>
    <row r="228" spans="1:13" x14ac:dyDescent="0.2">
      <c r="A228" s="399" t="s">
        <v>368</v>
      </c>
      <c r="B228" s="146" t="s">
        <v>223</v>
      </c>
      <c r="C228" s="143">
        <v>144.53840824920201</v>
      </c>
      <c r="D228" s="11">
        <v>78.310489508878902</v>
      </c>
      <c r="E228" s="11">
        <v>55.5264724270465</v>
      </c>
      <c r="F228" s="11">
        <v>104.327788094311</v>
      </c>
      <c r="G228" s="11">
        <v>140.155893042131</v>
      </c>
      <c r="H228" s="11">
        <v>175.26287360000001</v>
      </c>
      <c r="I228" s="11">
        <v>86.23</v>
      </c>
      <c r="J228" s="11">
        <v>256.33</v>
      </c>
      <c r="K228" s="240"/>
      <c r="L228" s="252">
        <f t="shared" si="6"/>
        <v>112.05027498879564</v>
      </c>
      <c r="M228" s="252">
        <f t="shared" si="7"/>
        <v>130.08524061519617</v>
      </c>
    </row>
    <row r="229" spans="1:13" x14ac:dyDescent="0.2">
      <c r="A229" s="399"/>
      <c r="B229" s="147" t="s">
        <v>224</v>
      </c>
      <c r="C229" s="144">
        <v>370.13943553000797</v>
      </c>
      <c r="D229" s="15">
        <v>219.69107711691399</v>
      </c>
      <c r="E229" s="15">
        <v>465.11371660233101</v>
      </c>
      <c r="F229" s="15">
        <v>637.59307635447703</v>
      </c>
      <c r="G229" s="15">
        <v>339.22483113022201</v>
      </c>
      <c r="H229" s="15">
        <v>271.9045964</v>
      </c>
      <c r="I229" s="15">
        <v>360.42</v>
      </c>
      <c r="J229" s="15">
        <v>389.8</v>
      </c>
      <c r="K229" s="240"/>
      <c r="L229" s="253">
        <f t="shared" si="6"/>
        <v>380.58381901913606</v>
      </c>
      <c r="M229" s="253">
        <f t="shared" si="7"/>
        <v>381.73584164174406</v>
      </c>
    </row>
    <row r="230" spans="1:13" x14ac:dyDescent="0.2">
      <c r="A230" s="399"/>
      <c r="B230" s="147" t="s">
        <v>225</v>
      </c>
      <c r="C230" s="144">
        <v>88.837378172350199</v>
      </c>
      <c r="D230" s="15">
        <v>5.9098294011765704</v>
      </c>
      <c r="E230" s="15">
        <v>17.463848396502701</v>
      </c>
      <c r="F230" s="15">
        <v>24.3449525274312</v>
      </c>
      <c r="G230" s="15">
        <v>54.9920160624782</v>
      </c>
      <c r="H230" s="15">
        <v>22.804393099999999</v>
      </c>
      <c r="I230" s="15">
        <v>22.22</v>
      </c>
      <c r="J230" s="15">
        <v>40.28</v>
      </c>
      <c r="K230" s="240"/>
      <c r="L230" s="253">
        <f t="shared" si="6"/>
        <v>33.796059665705549</v>
      </c>
      <c r="M230" s="253">
        <f t="shared" si="7"/>
        <v>34.606552207492356</v>
      </c>
    </row>
    <row r="231" spans="1:13" ht="13.5" thickBot="1" x14ac:dyDescent="0.25">
      <c r="A231" s="400"/>
      <c r="B231" s="148" t="s">
        <v>226</v>
      </c>
      <c r="C231" s="145">
        <v>1000.16814256188</v>
      </c>
      <c r="D231" s="140">
        <v>0</v>
      </c>
      <c r="E231" s="140">
        <v>4.5535857793882704</v>
      </c>
      <c r="F231" s="140">
        <v>288.68880378785298</v>
      </c>
      <c r="G231" s="140">
        <v>266.74822870020898</v>
      </c>
      <c r="H231" s="140">
        <v>6.3706904120000001</v>
      </c>
      <c r="I231" s="140">
        <v>0</v>
      </c>
      <c r="J231" s="140">
        <v>406.63</v>
      </c>
      <c r="K231" s="240"/>
      <c r="L231" s="254">
        <f t="shared" si="6"/>
        <v>223.78992160590431</v>
      </c>
      <c r="M231" s="254">
        <f t="shared" si="7"/>
        <v>246.64493140516629</v>
      </c>
    </row>
    <row r="232" spans="1:13" x14ac:dyDescent="0.2">
      <c r="A232" s="399" t="s">
        <v>369</v>
      </c>
      <c r="B232" s="146" t="s">
        <v>223</v>
      </c>
      <c r="C232" s="143">
        <v>0.34033709236209397</v>
      </c>
      <c r="D232" s="11">
        <v>0.16332317073170999</v>
      </c>
      <c r="E232" s="11">
        <v>2.2008653846156099</v>
      </c>
      <c r="F232" s="11">
        <v>2.3860349618067098</v>
      </c>
      <c r="G232" s="11">
        <v>5.7879859803861402</v>
      </c>
      <c r="H232" s="11">
        <v>11.91188041</v>
      </c>
      <c r="I232" s="11">
        <v>3.82</v>
      </c>
      <c r="J232" s="11">
        <v>26.35</v>
      </c>
      <c r="K232" s="240"/>
      <c r="L232" s="252">
        <f t="shared" si="6"/>
        <v>3.8014895714146095</v>
      </c>
      <c r="M232" s="252">
        <f t="shared" si="7"/>
        <v>6.6200533749877835</v>
      </c>
    </row>
    <row r="233" spans="1:13" x14ac:dyDescent="0.2">
      <c r="A233" s="399"/>
      <c r="B233" s="147" t="s">
        <v>224</v>
      </c>
      <c r="C233" s="144">
        <v>0</v>
      </c>
      <c r="D233" s="15">
        <v>0</v>
      </c>
      <c r="E233" s="15">
        <v>0</v>
      </c>
      <c r="F233" s="15">
        <v>0</v>
      </c>
      <c r="G233" s="15">
        <v>0</v>
      </c>
      <c r="H233" s="15">
        <v>0</v>
      </c>
      <c r="I233" s="15">
        <v>0</v>
      </c>
      <c r="J233" s="15">
        <v>0</v>
      </c>
      <c r="K233" s="240"/>
      <c r="L233" s="253">
        <f t="shared" si="6"/>
        <v>0</v>
      </c>
      <c r="M233" s="253">
        <f t="shared" si="7"/>
        <v>0</v>
      </c>
    </row>
    <row r="234" spans="1:13" x14ac:dyDescent="0.2">
      <c r="A234" s="399"/>
      <c r="B234" s="147" t="s">
        <v>225</v>
      </c>
      <c r="C234" s="144">
        <v>1.35679025423709</v>
      </c>
      <c r="D234" s="15">
        <v>0.33005292471755998</v>
      </c>
      <c r="E234" s="15">
        <v>1.7413762019232599</v>
      </c>
      <c r="F234" s="15">
        <v>0.96456866197184998</v>
      </c>
      <c r="G234" s="15">
        <v>4.0946736284004199</v>
      </c>
      <c r="H234" s="15">
        <v>1.7347859400000001</v>
      </c>
      <c r="I234" s="15">
        <v>1.32</v>
      </c>
      <c r="J234" s="15">
        <v>1.07</v>
      </c>
      <c r="K234" s="240"/>
      <c r="L234" s="253">
        <f t="shared" si="6"/>
        <v>1.6488925158928829</v>
      </c>
      <c r="M234" s="253">
        <f t="shared" si="7"/>
        <v>1.5765309514062726</v>
      </c>
    </row>
    <row r="235" spans="1:13" ht="13.5" thickBot="1" x14ac:dyDescent="0.25">
      <c r="A235" s="400"/>
      <c r="B235" s="148" t="s">
        <v>226</v>
      </c>
      <c r="C235" s="145">
        <v>0</v>
      </c>
      <c r="D235" s="140">
        <v>0</v>
      </c>
      <c r="E235" s="140">
        <v>0</v>
      </c>
      <c r="F235" s="140">
        <v>0</v>
      </c>
      <c r="G235" s="140">
        <v>0</v>
      </c>
      <c r="H235" s="140">
        <v>0</v>
      </c>
      <c r="I235" s="140">
        <v>0</v>
      </c>
      <c r="J235" s="140">
        <v>0</v>
      </c>
      <c r="K235" s="240"/>
      <c r="L235" s="254">
        <f t="shared" si="6"/>
        <v>0</v>
      </c>
      <c r="M235" s="254">
        <f t="shared" si="7"/>
        <v>0</v>
      </c>
    </row>
    <row r="236" spans="1:13" x14ac:dyDescent="0.2">
      <c r="A236" s="399" t="s">
        <v>370</v>
      </c>
      <c r="B236" s="146" t="s">
        <v>223</v>
      </c>
      <c r="C236" s="143">
        <v>6.6289042774158897</v>
      </c>
      <c r="D236" s="11">
        <v>1.6069126296616001</v>
      </c>
      <c r="E236" s="11">
        <v>1.28366847826068</v>
      </c>
      <c r="F236" s="11">
        <v>2.89415681952</v>
      </c>
      <c r="G236" s="11">
        <v>10.075260023478799</v>
      </c>
      <c r="H236" s="11">
        <v>12.54469997</v>
      </c>
      <c r="I236" s="11">
        <v>1.22</v>
      </c>
      <c r="J236" s="11">
        <v>8.57</v>
      </c>
      <c r="K236" s="240"/>
      <c r="L236" s="252">
        <f t="shared" si="6"/>
        <v>5.1790860283338516</v>
      </c>
      <c r="M236" s="252">
        <f t="shared" si="7"/>
        <v>5.6029502747921205</v>
      </c>
    </row>
    <row r="237" spans="1:13" x14ac:dyDescent="0.2">
      <c r="A237" s="399"/>
      <c r="B237" s="147" t="s">
        <v>224</v>
      </c>
      <c r="C237" s="144">
        <v>212.72579736620301</v>
      </c>
      <c r="D237" s="15">
        <v>48.063544530507301</v>
      </c>
      <c r="E237" s="15">
        <v>471.82725937704703</v>
      </c>
      <c r="F237" s="15">
        <v>1409.8869337922999</v>
      </c>
      <c r="G237" s="15">
        <v>323.86566777026098</v>
      </c>
      <c r="H237" s="15">
        <v>287.01915639999999</v>
      </c>
      <c r="I237" s="15">
        <v>111.06</v>
      </c>
      <c r="J237" s="15">
        <v>68.5</v>
      </c>
      <c r="K237" s="240"/>
      <c r="L237" s="253">
        <f t="shared" si="6"/>
        <v>409.20690846233123</v>
      </c>
      <c r="M237" s="253">
        <f t="shared" si="7"/>
        <v>366.61854490453982</v>
      </c>
    </row>
    <row r="238" spans="1:13" x14ac:dyDescent="0.2">
      <c r="A238" s="399"/>
      <c r="B238" s="147" t="s">
        <v>225</v>
      </c>
      <c r="C238" s="144">
        <v>9.1084788029919997E-2</v>
      </c>
      <c r="D238" s="15">
        <v>1.4498230860430701</v>
      </c>
      <c r="E238" s="15">
        <v>3.3337003974105999</v>
      </c>
      <c r="F238" s="15">
        <v>0.99667152243992996</v>
      </c>
      <c r="G238" s="15">
        <v>1.8278103384326101</v>
      </c>
      <c r="H238" s="15">
        <v>6.9128414600000001</v>
      </c>
      <c r="I238" s="15">
        <v>0.21</v>
      </c>
      <c r="J238" s="15">
        <v>1.17</v>
      </c>
      <c r="K238" s="240"/>
      <c r="L238" s="253">
        <f t="shared" si="6"/>
        <v>2.1174187989080187</v>
      </c>
      <c r="M238" s="253">
        <f t="shared" si="7"/>
        <v>1.9989914490445162</v>
      </c>
    </row>
    <row r="239" spans="1:13" ht="13.5" thickBot="1" x14ac:dyDescent="0.25">
      <c r="A239" s="400"/>
      <c r="B239" s="148" t="s">
        <v>226</v>
      </c>
      <c r="C239" s="145">
        <v>0</v>
      </c>
      <c r="D239" s="140">
        <v>0</v>
      </c>
      <c r="E239" s="140">
        <v>0</v>
      </c>
      <c r="F239" s="140">
        <v>9.8027402506955195</v>
      </c>
      <c r="G239" s="140">
        <v>0</v>
      </c>
      <c r="H239" s="140">
        <v>0</v>
      </c>
      <c r="I239" s="140">
        <v>0</v>
      </c>
      <c r="J239" s="140">
        <v>0</v>
      </c>
      <c r="K239" s="240"/>
      <c r="L239" s="254">
        <f t="shared" si="6"/>
        <v>1.4003914643850741</v>
      </c>
      <c r="M239" s="254">
        <f t="shared" si="7"/>
        <v>1.2253425313369399</v>
      </c>
    </row>
    <row r="240" spans="1:13" x14ac:dyDescent="0.2">
      <c r="A240" s="399" t="s">
        <v>371</v>
      </c>
      <c r="B240" s="146" t="s">
        <v>223</v>
      </c>
      <c r="C240" s="143">
        <v>7.6031460014398702</v>
      </c>
      <c r="D240" s="11">
        <v>17.7117417491922</v>
      </c>
      <c r="E240" s="11">
        <v>100.639296269808</v>
      </c>
      <c r="F240" s="11">
        <v>58.589386543862197</v>
      </c>
      <c r="G240" s="11">
        <v>35.8027116536393</v>
      </c>
      <c r="H240" s="11">
        <v>122.7880883</v>
      </c>
      <c r="I240" s="11">
        <v>32.15</v>
      </c>
      <c r="J240" s="11">
        <v>111.08</v>
      </c>
      <c r="K240" s="240"/>
      <c r="L240" s="252">
        <f t="shared" si="6"/>
        <v>53.6120529311345</v>
      </c>
      <c r="M240" s="252">
        <f t="shared" si="7"/>
        <v>60.795546314742687</v>
      </c>
    </row>
    <row r="241" spans="1:13" x14ac:dyDescent="0.2">
      <c r="A241" s="399"/>
      <c r="B241" s="147" t="s">
        <v>224</v>
      </c>
      <c r="C241" s="144">
        <v>5.0729166666662003E-2</v>
      </c>
      <c r="D241" s="15">
        <v>1.9984817073169501</v>
      </c>
      <c r="E241" s="15">
        <v>0.32109890109888001</v>
      </c>
      <c r="F241" s="15">
        <v>0</v>
      </c>
      <c r="G241" s="15">
        <v>33.449860936859899</v>
      </c>
      <c r="H241" s="15">
        <v>71.007127769999997</v>
      </c>
      <c r="I241" s="15">
        <v>0.83</v>
      </c>
      <c r="J241" s="15">
        <v>20.84</v>
      </c>
      <c r="K241" s="240"/>
      <c r="L241" s="253">
        <f t="shared" si="6"/>
        <v>15.379614068848912</v>
      </c>
      <c r="M241" s="253">
        <f t="shared" si="7"/>
        <v>16.062162310242798</v>
      </c>
    </row>
    <row r="242" spans="1:13" x14ac:dyDescent="0.2">
      <c r="A242" s="399"/>
      <c r="B242" s="147" t="s">
        <v>225</v>
      </c>
      <c r="C242" s="144">
        <v>2.9619046552191799</v>
      </c>
      <c r="D242" s="15">
        <v>12.2511974805235</v>
      </c>
      <c r="E242" s="15">
        <v>2.27981042267142</v>
      </c>
      <c r="F242" s="15">
        <v>11.025555753908099</v>
      </c>
      <c r="G242" s="15">
        <v>2.5845867838110999</v>
      </c>
      <c r="H242" s="15">
        <v>16.563205150000002</v>
      </c>
      <c r="I242" s="15">
        <v>3.3</v>
      </c>
      <c r="J242" s="15">
        <v>3.78</v>
      </c>
      <c r="K242" s="240"/>
      <c r="L242" s="253">
        <f t="shared" si="6"/>
        <v>7.280894320876186</v>
      </c>
      <c r="M242" s="253">
        <f t="shared" si="7"/>
        <v>6.8432825307666629</v>
      </c>
    </row>
    <row r="243" spans="1:13" ht="13.5" thickBot="1" x14ac:dyDescent="0.25">
      <c r="A243" s="400"/>
      <c r="B243" s="148" t="s">
        <v>226</v>
      </c>
      <c r="C243" s="145">
        <v>151.48003378375799</v>
      </c>
      <c r="D243" s="140">
        <v>0</v>
      </c>
      <c r="E243" s="140">
        <v>17.223945741757099</v>
      </c>
      <c r="F243" s="140">
        <v>0</v>
      </c>
      <c r="G243" s="140">
        <v>57.488242788474103</v>
      </c>
      <c r="H243" s="140">
        <v>0</v>
      </c>
      <c r="I243" s="140">
        <v>0</v>
      </c>
      <c r="J243" s="140">
        <v>26.38</v>
      </c>
      <c r="K243" s="240"/>
      <c r="L243" s="254">
        <f t="shared" si="6"/>
        <v>32.313174616284172</v>
      </c>
      <c r="M243" s="254">
        <f t="shared" si="7"/>
        <v>31.571527789248648</v>
      </c>
    </row>
    <row r="244" spans="1:13" x14ac:dyDescent="0.2">
      <c r="A244" s="399" t="s">
        <v>372</v>
      </c>
      <c r="B244" s="146" t="s">
        <v>223</v>
      </c>
      <c r="C244" s="143">
        <v>137.84478148349601</v>
      </c>
      <c r="D244" s="11">
        <v>17.611705887039001</v>
      </c>
      <c r="E244" s="11">
        <v>28.698010875709901</v>
      </c>
      <c r="F244" s="11">
        <v>56.552578612480097</v>
      </c>
      <c r="G244" s="11">
        <v>103.39924584529599</v>
      </c>
      <c r="H244" s="11">
        <v>68.273541440000002</v>
      </c>
      <c r="I244" s="11">
        <v>132.33000000000001</v>
      </c>
      <c r="J244" s="11">
        <v>61.67</v>
      </c>
      <c r="K244" s="240"/>
      <c r="L244" s="252">
        <f t="shared" si="6"/>
        <v>77.815694877717291</v>
      </c>
      <c r="M244" s="252">
        <f t="shared" si="7"/>
        <v>75.797483018002623</v>
      </c>
    </row>
    <row r="245" spans="1:13" x14ac:dyDescent="0.2">
      <c r="A245" s="399"/>
      <c r="B245" s="147" t="s">
        <v>224</v>
      </c>
      <c r="C245" s="144">
        <v>87.433008474563593</v>
      </c>
      <c r="D245" s="15">
        <v>18.1585340490936</v>
      </c>
      <c r="E245" s="15">
        <v>3.2445876024585898</v>
      </c>
      <c r="F245" s="15">
        <v>0</v>
      </c>
      <c r="G245" s="15">
        <v>51.401605839412497</v>
      </c>
      <c r="H245" s="15">
        <v>11.847710620000001</v>
      </c>
      <c r="I245" s="15">
        <v>0.02</v>
      </c>
      <c r="J245" s="15">
        <v>0</v>
      </c>
      <c r="K245" s="240"/>
      <c r="L245" s="253">
        <f t="shared" si="6"/>
        <v>24.586492369361189</v>
      </c>
      <c r="M245" s="253">
        <f t="shared" si="7"/>
        <v>21.513180823191039</v>
      </c>
    </row>
    <row r="246" spans="1:13" x14ac:dyDescent="0.2">
      <c r="A246" s="399"/>
      <c r="B246" s="147" t="s">
        <v>225</v>
      </c>
      <c r="C246" s="144">
        <v>16.183964097864401</v>
      </c>
      <c r="D246" s="15">
        <v>8.8400210062495308</v>
      </c>
      <c r="E246" s="15">
        <v>9.0212741457449503</v>
      </c>
      <c r="F246" s="15">
        <v>19.704485626911101</v>
      </c>
      <c r="G246" s="15">
        <v>9.5092481155824498</v>
      </c>
      <c r="H246" s="15">
        <v>5.495291259</v>
      </c>
      <c r="I246" s="15">
        <v>4.22</v>
      </c>
      <c r="J246" s="15">
        <v>7.65</v>
      </c>
      <c r="K246" s="240"/>
      <c r="L246" s="253">
        <f t="shared" si="6"/>
        <v>10.424897750193207</v>
      </c>
      <c r="M246" s="253">
        <f t="shared" si="7"/>
        <v>10.078035531419056</v>
      </c>
    </row>
    <row r="247" spans="1:13" ht="13.5" thickBot="1" x14ac:dyDescent="0.25">
      <c r="A247" s="400"/>
      <c r="B247" s="148" t="s">
        <v>226</v>
      </c>
      <c r="C247" s="145">
        <v>260.61545495413998</v>
      </c>
      <c r="D247" s="140">
        <v>0</v>
      </c>
      <c r="E247" s="140">
        <v>0</v>
      </c>
      <c r="F247" s="140">
        <v>0</v>
      </c>
      <c r="G247" s="140">
        <v>556.83643102137501</v>
      </c>
      <c r="H247" s="140">
        <v>0</v>
      </c>
      <c r="I247" s="140">
        <v>3.89</v>
      </c>
      <c r="J247" s="140">
        <v>10.4</v>
      </c>
      <c r="K247" s="240"/>
      <c r="L247" s="254">
        <f t="shared" si="6"/>
        <v>117.33455513935928</v>
      </c>
      <c r="M247" s="254">
        <f t="shared" si="7"/>
        <v>103.96773574693937</v>
      </c>
    </row>
    <row r="248" spans="1:13" x14ac:dyDescent="0.2">
      <c r="A248" s="399" t="s">
        <v>373</v>
      </c>
      <c r="B248" s="146" t="s">
        <v>223</v>
      </c>
      <c r="C248" s="143">
        <v>231.708682353521</v>
      </c>
      <c r="D248" s="11">
        <v>304.42736284982999</v>
      </c>
      <c r="E248" s="11">
        <v>488.27178490580701</v>
      </c>
      <c r="F248" s="11">
        <v>403.988791256127</v>
      </c>
      <c r="G248" s="11">
        <v>703.769244761339</v>
      </c>
      <c r="H248" s="11">
        <v>148.47167379999999</v>
      </c>
      <c r="I248" s="11">
        <v>193.11</v>
      </c>
      <c r="J248" s="11">
        <v>470.75</v>
      </c>
      <c r="K248" s="240"/>
      <c r="L248" s="252">
        <f t="shared" si="6"/>
        <v>353.39250570380347</v>
      </c>
      <c r="M248" s="252">
        <f t="shared" si="7"/>
        <v>368.06219249082801</v>
      </c>
    </row>
    <row r="249" spans="1:13" x14ac:dyDescent="0.2">
      <c r="A249" s="399"/>
      <c r="B249" s="147" t="s">
        <v>224</v>
      </c>
      <c r="C249" s="144">
        <v>2.89143893536485</v>
      </c>
      <c r="D249" s="15">
        <v>12.9090957571788</v>
      </c>
      <c r="E249" s="15">
        <v>15.067261613896401</v>
      </c>
      <c r="F249" s="15">
        <v>4.9121552873965202</v>
      </c>
      <c r="G249" s="15">
        <v>1.09039835164836</v>
      </c>
      <c r="H249" s="15">
        <v>56.130284199999998</v>
      </c>
      <c r="I249" s="15">
        <v>0</v>
      </c>
      <c r="J249" s="15">
        <v>0.21</v>
      </c>
      <c r="K249" s="240"/>
      <c r="L249" s="253">
        <f t="shared" si="6"/>
        <v>13.285804877926418</v>
      </c>
      <c r="M249" s="253">
        <f t="shared" si="7"/>
        <v>11.651329268185615</v>
      </c>
    </row>
    <row r="250" spans="1:13" x14ac:dyDescent="0.2">
      <c r="A250" s="399"/>
      <c r="B250" s="147" t="s">
        <v>225</v>
      </c>
      <c r="C250" s="144">
        <v>35.941253674373399</v>
      </c>
      <c r="D250" s="15">
        <v>13.2373908809756</v>
      </c>
      <c r="E250" s="15">
        <v>64.288548942210397</v>
      </c>
      <c r="F250" s="15">
        <v>65.364232388248894</v>
      </c>
      <c r="G250" s="15">
        <v>108.323274208217</v>
      </c>
      <c r="H250" s="15">
        <v>60.236071459999998</v>
      </c>
      <c r="I250" s="15">
        <v>28.32</v>
      </c>
      <c r="J250" s="15">
        <v>27.73</v>
      </c>
      <c r="K250" s="240"/>
      <c r="L250" s="253">
        <f t="shared" si="6"/>
        <v>53.67296736486076</v>
      </c>
      <c r="M250" s="253">
        <f t="shared" si="7"/>
        <v>50.430096444253167</v>
      </c>
    </row>
    <row r="251" spans="1:13" ht="13.5" thickBot="1" x14ac:dyDescent="0.25">
      <c r="A251" s="400"/>
      <c r="B251" s="148" t="s">
        <v>226</v>
      </c>
      <c r="C251" s="145">
        <v>665.21194021082397</v>
      </c>
      <c r="D251" s="140">
        <v>0</v>
      </c>
      <c r="E251" s="140">
        <v>1.3446016483515599</v>
      </c>
      <c r="F251" s="140">
        <v>14.444758295634999</v>
      </c>
      <c r="G251" s="140">
        <v>452.55628949175502</v>
      </c>
      <c r="H251" s="140">
        <v>9.1664744070000008</v>
      </c>
      <c r="I251" s="140">
        <v>0</v>
      </c>
      <c r="J251" s="140">
        <v>0</v>
      </c>
      <c r="K251" s="240"/>
      <c r="L251" s="254">
        <f t="shared" si="6"/>
        <v>163.24629486479509</v>
      </c>
      <c r="M251" s="254">
        <f t="shared" si="7"/>
        <v>142.8405080066957</v>
      </c>
    </row>
    <row r="252" spans="1:13" x14ac:dyDescent="0.2">
      <c r="A252" s="399" t="s">
        <v>374</v>
      </c>
      <c r="B252" s="146" t="s">
        <v>223</v>
      </c>
      <c r="C252" s="143">
        <v>2.1131670822941402</v>
      </c>
      <c r="D252" s="11">
        <v>1.0404486659434899</v>
      </c>
      <c r="E252" s="11">
        <v>0</v>
      </c>
      <c r="F252" s="11">
        <v>0</v>
      </c>
      <c r="G252" s="11">
        <v>0.33541684922231002</v>
      </c>
      <c r="H252" s="11">
        <v>6.5810810999999997E-2</v>
      </c>
      <c r="I252" s="11">
        <v>0</v>
      </c>
      <c r="J252" s="11">
        <v>0.01</v>
      </c>
      <c r="K252" s="240"/>
      <c r="L252" s="252">
        <f t="shared" si="6"/>
        <v>0.50783477263713439</v>
      </c>
      <c r="M252" s="252">
        <f t="shared" si="7"/>
        <v>0.44560542605749254</v>
      </c>
    </row>
    <row r="253" spans="1:13" x14ac:dyDescent="0.2">
      <c r="A253" s="399"/>
      <c r="B253" s="147" t="s">
        <v>224</v>
      </c>
      <c r="C253" s="144">
        <v>0</v>
      </c>
      <c r="D253" s="15">
        <v>0</v>
      </c>
      <c r="E253" s="15">
        <v>0</v>
      </c>
      <c r="F253" s="15">
        <v>0</v>
      </c>
      <c r="G253" s="15">
        <v>0</v>
      </c>
      <c r="H253" s="15">
        <v>0</v>
      </c>
      <c r="I253" s="15">
        <v>0</v>
      </c>
      <c r="J253" s="15">
        <v>0</v>
      </c>
      <c r="K253" s="240"/>
      <c r="L253" s="253">
        <f t="shared" si="6"/>
        <v>0</v>
      </c>
      <c r="M253" s="253">
        <f t="shared" si="7"/>
        <v>0</v>
      </c>
    </row>
    <row r="254" spans="1:13" x14ac:dyDescent="0.2">
      <c r="A254" s="399"/>
      <c r="B254" s="147" t="s">
        <v>225</v>
      </c>
      <c r="C254" s="144">
        <v>2.0271864263488699</v>
      </c>
      <c r="D254" s="15">
        <v>0.42567166115955302</v>
      </c>
      <c r="E254" s="15">
        <v>6.5223214285720005E-2</v>
      </c>
      <c r="F254" s="15">
        <v>0</v>
      </c>
      <c r="G254" s="15">
        <v>0.24198657113124</v>
      </c>
      <c r="H254" s="15">
        <v>0.11242680200000001</v>
      </c>
      <c r="I254" s="15">
        <v>0.04</v>
      </c>
      <c r="J254" s="15">
        <v>0.24</v>
      </c>
      <c r="K254" s="240"/>
      <c r="L254" s="253">
        <f t="shared" si="6"/>
        <v>0.41607066784648322</v>
      </c>
      <c r="M254" s="253">
        <f t="shared" si="7"/>
        <v>0.39406183436567277</v>
      </c>
    </row>
    <row r="255" spans="1:13" ht="13.5" thickBot="1" x14ac:dyDescent="0.25">
      <c r="A255" s="400"/>
      <c r="B255" s="148" t="s">
        <v>226</v>
      </c>
      <c r="C255" s="145">
        <v>0</v>
      </c>
      <c r="D255" s="140">
        <v>0</v>
      </c>
      <c r="E255" s="140">
        <v>0</v>
      </c>
      <c r="F255" s="140">
        <v>0</v>
      </c>
      <c r="G255" s="140">
        <v>0</v>
      </c>
      <c r="H255" s="140">
        <v>0</v>
      </c>
      <c r="I255" s="140">
        <v>0</v>
      </c>
      <c r="J255" s="140">
        <v>0</v>
      </c>
      <c r="K255" s="240"/>
      <c r="L255" s="254">
        <f t="shared" si="6"/>
        <v>0</v>
      </c>
      <c r="M255" s="254">
        <f t="shared" si="7"/>
        <v>0</v>
      </c>
    </row>
    <row r="256" spans="1:13" x14ac:dyDescent="0.2">
      <c r="A256" s="399" t="s">
        <v>375</v>
      </c>
      <c r="B256" s="146" t="s">
        <v>223</v>
      </c>
      <c r="C256" s="143">
        <v>13.4520460152605</v>
      </c>
      <c r="D256" s="11">
        <v>5.2281310301108004</v>
      </c>
      <c r="E256" s="11">
        <v>15.3540168015895</v>
      </c>
      <c r="F256" s="11">
        <v>19.3952546904302</v>
      </c>
      <c r="G256" s="11">
        <v>6.0979328276089397</v>
      </c>
      <c r="H256" s="11">
        <v>24.964751499999998</v>
      </c>
      <c r="I256" s="11">
        <v>9.82</v>
      </c>
      <c r="J256" s="11">
        <v>15.96</v>
      </c>
      <c r="K256" s="240"/>
      <c r="L256" s="252">
        <f t="shared" si="6"/>
        <v>13.473161837857134</v>
      </c>
      <c r="M256" s="252">
        <f t="shared" si="7"/>
        <v>13.784016608124993</v>
      </c>
    </row>
    <row r="257" spans="1:13" x14ac:dyDescent="0.2">
      <c r="A257" s="399"/>
      <c r="B257" s="147" t="s">
        <v>224</v>
      </c>
      <c r="C257" s="144">
        <v>0.90110448057092396</v>
      </c>
      <c r="D257" s="15">
        <v>0.18892241379312</v>
      </c>
      <c r="E257" s="15">
        <v>9.8399725418392805</v>
      </c>
      <c r="F257" s="15">
        <v>0</v>
      </c>
      <c r="G257" s="15">
        <v>0</v>
      </c>
      <c r="H257" s="15">
        <v>0</v>
      </c>
      <c r="I257" s="15">
        <v>0.05</v>
      </c>
      <c r="J257" s="15">
        <v>0</v>
      </c>
      <c r="K257" s="240"/>
      <c r="L257" s="253">
        <f t="shared" si="6"/>
        <v>1.5685713480290464</v>
      </c>
      <c r="M257" s="253">
        <f t="shared" si="7"/>
        <v>1.3724999295254157</v>
      </c>
    </row>
    <row r="258" spans="1:13" x14ac:dyDescent="0.2">
      <c r="A258" s="399"/>
      <c r="B258" s="147" t="s">
        <v>225</v>
      </c>
      <c r="C258" s="144">
        <v>5.2504687499996496</v>
      </c>
      <c r="D258" s="15">
        <v>8.5664944987309504</v>
      </c>
      <c r="E258" s="15">
        <v>23.845247615250699</v>
      </c>
      <c r="F258" s="15">
        <v>20.150069157805401</v>
      </c>
      <c r="G258" s="15">
        <v>35.928170878285201</v>
      </c>
      <c r="H258" s="15">
        <v>34.325150280000003</v>
      </c>
      <c r="I258" s="15">
        <v>17.739999999999998</v>
      </c>
      <c r="J258" s="15">
        <v>26.19</v>
      </c>
      <c r="K258" s="240"/>
      <c r="L258" s="253">
        <f t="shared" si="6"/>
        <v>20.829371597153131</v>
      </c>
      <c r="M258" s="253">
        <f t="shared" si="7"/>
        <v>21.499450147508988</v>
      </c>
    </row>
    <row r="259" spans="1:13" ht="13.5" thickBot="1" x14ac:dyDescent="0.25">
      <c r="A259" s="400"/>
      <c r="B259" s="148" t="s">
        <v>226</v>
      </c>
      <c r="C259" s="145">
        <v>12.0248883326718</v>
      </c>
      <c r="D259" s="140">
        <v>17.400096896051</v>
      </c>
      <c r="E259" s="140">
        <v>110.715451098306</v>
      </c>
      <c r="F259" s="140">
        <v>379.60028189487201</v>
      </c>
      <c r="G259" s="140">
        <v>1771.4369340814801</v>
      </c>
      <c r="H259" s="140">
        <v>20.25211689</v>
      </c>
      <c r="I259" s="140">
        <v>0</v>
      </c>
      <c r="J259" s="140">
        <v>45.74</v>
      </c>
      <c r="K259" s="240"/>
      <c r="L259" s="254">
        <f t="shared" si="6"/>
        <v>330.20425274191155</v>
      </c>
      <c r="M259" s="254">
        <f t="shared" si="7"/>
        <v>294.64622114917256</v>
      </c>
    </row>
    <row r="260" spans="1:13" x14ac:dyDescent="0.2">
      <c r="A260" s="399" t="s">
        <v>376</v>
      </c>
      <c r="B260" s="146" t="s">
        <v>223</v>
      </c>
      <c r="C260" s="143">
        <v>0.24404842342341301</v>
      </c>
      <c r="D260" s="11">
        <v>0</v>
      </c>
      <c r="E260" s="11">
        <v>0</v>
      </c>
      <c r="F260" s="11">
        <v>2.7507181677020198</v>
      </c>
      <c r="G260" s="11">
        <v>0</v>
      </c>
      <c r="H260" s="11">
        <v>0.14516082499999999</v>
      </c>
      <c r="I260" s="11">
        <v>0</v>
      </c>
      <c r="J260" s="11">
        <v>0.1</v>
      </c>
      <c r="K260" s="240"/>
      <c r="L260" s="252">
        <f t="shared" si="6"/>
        <v>0.44856105944649044</v>
      </c>
      <c r="M260" s="252">
        <f t="shared" si="7"/>
        <v>0.40499092701567913</v>
      </c>
    </row>
    <row r="261" spans="1:13" x14ac:dyDescent="0.2">
      <c r="A261" s="399"/>
      <c r="B261" s="147" t="s">
        <v>224</v>
      </c>
      <c r="C261" s="144">
        <v>0</v>
      </c>
      <c r="D261" s="15">
        <v>0</v>
      </c>
      <c r="E261" s="15">
        <v>0</v>
      </c>
      <c r="F261" s="15">
        <v>0</v>
      </c>
      <c r="G261" s="15">
        <v>0</v>
      </c>
      <c r="H261" s="15">
        <v>0</v>
      </c>
      <c r="I261" s="15">
        <v>0</v>
      </c>
      <c r="J261" s="15">
        <v>0</v>
      </c>
      <c r="K261" s="240"/>
      <c r="L261" s="253">
        <f t="shared" ref="L261:L324" si="8">AVERAGE(C261:I261)</f>
        <v>0</v>
      </c>
      <c r="M261" s="253">
        <f t="shared" ref="M261:M324" si="9">AVERAGE(C261:J261)</f>
        <v>0</v>
      </c>
    </row>
    <row r="262" spans="1:13" x14ac:dyDescent="0.2">
      <c r="A262" s="399"/>
      <c r="B262" s="147" t="s">
        <v>225</v>
      </c>
      <c r="C262" s="144">
        <v>1.6452702702702E-2</v>
      </c>
      <c r="D262" s="15">
        <v>0</v>
      </c>
      <c r="E262" s="15">
        <v>0.34018382352939502</v>
      </c>
      <c r="F262" s="15">
        <v>0</v>
      </c>
      <c r="G262" s="15">
        <v>0.1530206970688</v>
      </c>
      <c r="H262" s="15">
        <v>0.55061711700000004</v>
      </c>
      <c r="I262" s="15">
        <v>0.03</v>
      </c>
      <c r="J262" s="15">
        <v>0.24</v>
      </c>
      <c r="K262" s="240"/>
      <c r="L262" s="253">
        <f t="shared" si="8"/>
        <v>0.15575347718584243</v>
      </c>
      <c r="M262" s="253">
        <f t="shared" si="9"/>
        <v>0.16628429253761212</v>
      </c>
    </row>
    <row r="263" spans="1:13" ht="13.5" thickBot="1" x14ac:dyDescent="0.25">
      <c r="A263" s="400"/>
      <c r="B263" s="148" t="s">
        <v>226</v>
      </c>
      <c r="C263" s="145">
        <v>0</v>
      </c>
      <c r="D263" s="140">
        <v>0</v>
      </c>
      <c r="E263" s="140">
        <v>0</v>
      </c>
      <c r="F263" s="140">
        <v>0</v>
      </c>
      <c r="G263" s="140">
        <v>0</v>
      </c>
      <c r="H263" s="140">
        <v>0</v>
      </c>
      <c r="I263" s="140">
        <v>0</v>
      </c>
      <c r="J263" s="140">
        <v>7.0000000000000007E-2</v>
      </c>
      <c r="K263" s="240"/>
      <c r="L263" s="254">
        <f t="shared" si="8"/>
        <v>0</v>
      </c>
      <c r="M263" s="254">
        <f t="shared" si="9"/>
        <v>8.7500000000000008E-3</v>
      </c>
    </row>
    <row r="264" spans="1:13" x14ac:dyDescent="0.2">
      <c r="A264" s="399" t="s">
        <v>377</v>
      </c>
      <c r="B264" s="146" t="s">
        <v>223</v>
      </c>
      <c r="C264" s="143">
        <v>0</v>
      </c>
      <c r="D264" s="11">
        <v>0</v>
      </c>
      <c r="E264" s="11">
        <v>0</v>
      </c>
      <c r="F264" s="11">
        <v>0</v>
      </c>
      <c r="G264" s="11">
        <v>0</v>
      </c>
      <c r="H264" s="11">
        <v>0</v>
      </c>
      <c r="I264" s="11">
        <v>0</v>
      </c>
      <c r="J264" s="11">
        <v>0</v>
      </c>
      <c r="K264" s="240"/>
      <c r="L264" s="252">
        <f t="shared" si="8"/>
        <v>0</v>
      </c>
      <c r="M264" s="252">
        <f t="shared" si="9"/>
        <v>0</v>
      </c>
    </row>
    <row r="265" spans="1:13" x14ac:dyDescent="0.2">
      <c r="A265" s="399"/>
      <c r="B265" s="147" t="s">
        <v>224</v>
      </c>
      <c r="C265" s="144">
        <v>0</v>
      </c>
      <c r="D265" s="15">
        <v>0</v>
      </c>
      <c r="E265" s="15">
        <v>0</v>
      </c>
      <c r="F265" s="15">
        <v>0</v>
      </c>
      <c r="G265" s="15">
        <v>0</v>
      </c>
      <c r="H265" s="15">
        <v>0</v>
      </c>
      <c r="I265" s="15">
        <v>0</v>
      </c>
      <c r="J265" s="15">
        <v>0</v>
      </c>
      <c r="K265" s="240"/>
      <c r="L265" s="253">
        <f t="shared" si="8"/>
        <v>0</v>
      </c>
      <c r="M265" s="253">
        <f t="shared" si="9"/>
        <v>0</v>
      </c>
    </row>
    <row r="266" spans="1:13" x14ac:dyDescent="0.2">
      <c r="A266" s="399"/>
      <c r="B266" s="147" t="s">
        <v>225</v>
      </c>
      <c r="C266" s="144">
        <v>0</v>
      </c>
      <c r="D266" s="15">
        <v>0</v>
      </c>
      <c r="E266" s="15">
        <v>0</v>
      </c>
      <c r="F266" s="15">
        <v>0</v>
      </c>
      <c r="G266" s="15">
        <v>0.35887008733631998</v>
      </c>
      <c r="H266" s="15">
        <v>0</v>
      </c>
      <c r="I266" s="15">
        <v>0.05</v>
      </c>
      <c r="J266" s="15">
        <v>0.71</v>
      </c>
      <c r="K266" s="240"/>
      <c r="L266" s="253">
        <f t="shared" si="8"/>
        <v>5.8410012476617139E-2</v>
      </c>
      <c r="M266" s="253">
        <f t="shared" si="9"/>
        <v>0.13985876091704</v>
      </c>
    </row>
    <row r="267" spans="1:13" ht="13.5" thickBot="1" x14ac:dyDescent="0.25">
      <c r="A267" s="400"/>
      <c r="B267" s="148" t="s">
        <v>226</v>
      </c>
      <c r="C267" s="145">
        <v>0</v>
      </c>
      <c r="D267" s="140">
        <v>0</v>
      </c>
      <c r="E267" s="140">
        <v>0</v>
      </c>
      <c r="F267" s="140">
        <v>0</v>
      </c>
      <c r="G267" s="140">
        <v>0</v>
      </c>
      <c r="H267" s="140">
        <v>0</v>
      </c>
      <c r="I267" s="140">
        <v>0</v>
      </c>
      <c r="J267" s="140">
        <v>0</v>
      </c>
      <c r="K267" s="240"/>
      <c r="L267" s="254">
        <f t="shared" si="8"/>
        <v>0</v>
      </c>
      <c r="M267" s="254">
        <f t="shared" si="9"/>
        <v>0</v>
      </c>
    </row>
    <row r="268" spans="1:13" x14ac:dyDescent="0.2">
      <c r="A268" s="399" t="s">
        <v>378</v>
      </c>
      <c r="B268" s="146" t="s">
        <v>223</v>
      </c>
      <c r="C268" s="143">
        <v>2.0545312499998598</v>
      </c>
      <c r="D268" s="11">
        <v>2.6502237426036701</v>
      </c>
      <c r="E268" s="11">
        <v>1.0602183577404001</v>
      </c>
      <c r="F268" s="11">
        <v>0.22125721153844699</v>
      </c>
      <c r="G268" s="11">
        <v>1.0671135355030099</v>
      </c>
      <c r="H268" s="11">
        <v>0.87148412099999994</v>
      </c>
      <c r="I268" s="11">
        <v>0.15</v>
      </c>
      <c r="J268" s="11">
        <v>0.91</v>
      </c>
      <c r="K268" s="240"/>
      <c r="L268" s="252">
        <f t="shared" si="8"/>
        <v>1.1535468883407696</v>
      </c>
      <c r="M268" s="252">
        <f t="shared" si="9"/>
        <v>1.1231035272981733</v>
      </c>
    </row>
    <row r="269" spans="1:13" x14ac:dyDescent="0.2">
      <c r="A269" s="399"/>
      <c r="B269" s="147" t="s">
        <v>224</v>
      </c>
      <c r="C269" s="144">
        <v>1.12033413461531</v>
      </c>
      <c r="D269" s="15">
        <v>0</v>
      </c>
      <c r="E269" s="15">
        <v>0</v>
      </c>
      <c r="F269" s="15">
        <v>0</v>
      </c>
      <c r="G269" s="15">
        <v>0</v>
      </c>
      <c r="H269" s="15">
        <v>0</v>
      </c>
      <c r="I269" s="15">
        <v>0.56999999999999995</v>
      </c>
      <c r="J269" s="15">
        <v>0.16</v>
      </c>
      <c r="K269" s="240"/>
      <c r="L269" s="253">
        <f t="shared" si="8"/>
        <v>0.2414763049450443</v>
      </c>
      <c r="M269" s="253">
        <f t="shared" si="9"/>
        <v>0.23129176682691374</v>
      </c>
    </row>
    <row r="270" spans="1:13" x14ac:dyDescent="0.2">
      <c r="A270" s="399"/>
      <c r="B270" s="147" t="s">
        <v>225</v>
      </c>
      <c r="C270" s="144">
        <v>4.5607597233481503</v>
      </c>
      <c r="D270" s="15">
        <v>6.15340152635856</v>
      </c>
      <c r="E270" s="15">
        <v>7.7577510774549401</v>
      </c>
      <c r="F270" s="15">
        <v>8.28623605012063</v>
      </c>
      <c r="G270" s="15">
        <v>10.6475423142605</v>
      </c>
      <c r="H270" s="15">
        <v>14.594103840000001</v>
      </c>
      <c r="I270" s="15">
        <v>15.27</v>
      </c>
      <c r="J270" s="15">
        <v>13.59</v>
      </c>
      <c r="K270" s="240"/>
      <c r="L270" s="253">
        <f t="shared" si="8"/>
        <v>9.6099706473632551</v>
      </c>
      <c r="M270" s="253">
        <f t="shared" si="9"/>
        <v>10.107474316442849</v>
      </c>
    </row>
    <row r="271" spans="1:13" ht="13.5" thickBot="1" x14ac:dyDescent="0.25">
      <c r="A271" s="400"/>
      <c r="B271" s="148" t="s">
        <v>226</v>
      </c>
      <c r="C271" s="145">
        <v>4.5918043698744997</v>
      </c>
      <c r="D271" s="140">
        <v>23.3733475658968</v>
      </c>
      <c r="E271" s="140">
        <v>5.9964422071119197</v>
      </c>
      <c r="F271" s="140">
        <v>46.669757911875898</v>
      </c>
      <c r="G271" s="140">
        <v>28.536202878248801</v>
      </c>
      <c r="H271" s="140">
        <v>51.605535279999998</v>
      </c>
      <c r="I271" s="140">
        <v>0.05</v>
      </c>
      <c r="J271" s="140">
        <v>69.36</v>
      </c>
      <c r="K271" s="240"/>
      <c r="L271" s="254">
        <f t="shared" si="8"/>
        <v>22.974727173286848</v>
      </c>
      <c r="M271" s="254">
        <f t="shared" si="9"/>
        <v>28.772886276625989</v>
      </c>
    </row>
    <row r="272" spans="1:13" x14ac:dyDescent="0.2">
      <c r="A272" s="399" t="s">
        <v>379</v>
      </c>
      <c r="B272" s="146" t="s">
        <v>223</v>
      </c>
      <c r="C272" s="143">
        <v>0</v>
      </c>
      <c r="D272" s="11">
        <v>0</v>
      </c>
      <c r="E272" s="11">
        <v>0</v>
      </c>
      <c r="F272" s="11">
        <v>0</v>
      </c>
      <c r="G272" s="11">
        <v>0</v>
      </c>
      <c r="H272" s="11">
        <v>0</v>
      </c>
      <c r="I272" s="11">
        <v>0</v>
      </c>
      <c r="J272" s="11">
        <v>0</v>
      </c>
      <c r="K272" s="240"/>
      <c r="L272" s="252">
        <f t="shared" si="8"/>
        <v>0</v>
      </c>
      <c r="M272" s="252">
        <f t="shared" si="9"/>
        <v>0</v>
      </c>
    </row>
    <row r="273" spans="1:13" x14ac:dyDescent="0.2">
      <c r="A273" s="399"/>
      <c r="B273" s="147" t="s">
        <v>224</v>
      </c>
      <c r="C273" s="144">
        <v>0</v>
      </c>
      <c r="D273" s="15">
        <v>0</v>
      </c>
      <c r="E273" s="15">
        <v>0</v>
      </c>
      <c r="F273" s="15">
        <v>0</v>
      </c>
      <c r="G273" s="15">
        <v>0</v>
      </c>
      <c r="H273" s="15">
        <v>0</v>
      </c>
      <c r="I273" s="15">
        <v>0</v>
      </c>
      <c r="J273" s="15">
        <v>0</v>
      </c>
      <c r="K273" s="240"/>
      <c r="L273" s="253">
        <f t="shared" si="8"/>
        <v>0</v>
      </c>
      <c r="M273" s="253">
        <f t="shared" si="9"/>
        <v>0</v>
      </c>
    </row>
    <row r="274" spans="1:13" x14ac:dyDescent="0.2">
      <c r="A274" s="399"/>
      <c r="B274" s="147" t="s">
        <v>225</v>
      </c>
      <c r="C274" s="144">
        <v>0</v>
      </c>
      <c r="D274" s="15">
        <v>0</v>
      </c>
      <c r="E274" s="15">
        <v>6.3655348557698999E-2</v>
      </c>
      <c r="F274" s="15">
        <v>0</v>
      </c>
      <c r="G274" s="15">
        <v>0</v>
      </c>
      <c r="H274" s="15">
        <v>0</v>
      </c>
      <c r="I274" s="15">
        <v>0</v>
      </c>
      <c r="J274" s="15">
        <v>0</v>
      </c>
      <c r="K274" s="240"/>
      <c r="L274" s="253">
        <f t="shared" si="8"/>
        <v>9.0936212225284276E-3</v>
      </c>
      <c r="M274" s="253">
        <f t="shared" si="9"/>
        <v>7.9569185697123748E-3</v>
      </c>
    </row>
    <row r="275" spans="1:13" ht="13.5" thickBot="1" x14ac:dyDescent="0.25">
      <c r="A275" s="400"/>
      <c r="B275" s="148" t="s">
        <v>226</v>
      </c>
      <c r="C275" s="145">
        <v>0</v>
      </c>
      <c r="D275" s="140">
        <v>0</v>
      </c>
      <c r="E275" s="140">
        <v>0</v>
      </c>
      <c r="F275" s="140">
        <v>0</v>
      </c>
      <c r="G275" s="140">
        <v>0</v>
      </c>
      <c r="H275" s="140">
        <v>0</v>
      </c>
      <c r="I275" s="140">
        <v>0</v>
      </c>
      <c r="J275" s="140">
        <v>0</v>
      </c>
      <c r="K275" s="240"/>
      <c r="L275" s="254">
        <f t="shared" si="8"/>
        <v>0</v>
      </c>
      <c r="M275" s="254">
        <f t="shared" si="9"/>
        <v>0</v>
      </c>
    </row>
    <row r="276" spans="1:13" x14ac:dyDescent="0.2">
      <c r="A276" s="399" t="s">
        <v>380</v>
      </c>
      <c r="B276" s="146" t="s">
        <v>223</v>
      </c>
      <c r="C276" s="143">
        <v>0</v>
      </c>
      <c r="D276" s="11">
        <v>0</v>
      </c>
      <c r="E276" s="11">
        <v>0</v>
      </c>
      <c r="F276" s="11">
        <v>0</v>
      </c>
      <c r="G276" s="11">
        <v>0</v>
      </c>
      <c r="H276" s="11">
        <v>0</v>
      </c>
      <c r="I276" s="11">
        <v>0</v>
      </c>
      <c r="J276" s="11">
        <v>0</v>
      </c>
      <c r="K276" s="240"/>
      <c r="L276" s="252">
        <f t="shared" si="8"/>
        <v>0</v>
      </c>
      <c r="M276" s="252">
        <f t="shared" si="9"/>
        <v>0</v>
      </c>
    </row>
    <row r="277" spans="1:13" x14ac:dyDescent="0.2">
      <c r="A277" s="399"/>
      <c r="B277" s="147" t="s">
        <v>224</v>
      </c>
      <c r="C277" s="144">
        <v>0</v>
      </c>
      <c r="D277" s="15">
        <v>0</v>
      </c>
      <c r="E277" s="15">
        <v>0</v>
      </c>
      <c r="F277" s="15">
        <v>0</v>
      </c>
      <c r="G277" s="15">
        <v>0</v>
      </c>
      <c r="H277" s="15">
        <v>0</v>
      </c>
      <c r="I277" s="15">
        <v>0</v>
      </c>
      <c r="J277" s="15">
        <v>0</v>
      </c>
      <c r="K277" s="240"/>
      <c r="L277" s="253">
        <f t="shared" si="8"/>
        <v>0</v>
      </c>
      <c r="M277" s="253">
        <f t="shared" si="9"/>
        <v>0</v>
      </c>
    </row>
    <row r="278" spans="1:13" x14ac:dyDescent="0.2">
      <c r="A278" s="399"/>
      <c r="B278" s="147" t="s">
        <v>225</v>
      </c>
      <c r="C278" s="144">
        <v>3.0235927152315E-2</v>
      </c>
      <c r="D278" s="15">
        <v>0</v>
      </c>
      <c r="E278" s="15">
        <v>2.674424686192E-2</v>
      </c>
      <c r="F278" s="15">
        <v>0</v>
      </c>
      <c r="G278" s="15">
        <v>1.9937227074240001E-2</v>
      </c>
      <c r="H278" s="15">
        <v>0</v>
      </c>
      <c r="I278" s="15">
        <v>0</v>
      </c>
      <c r="J278" s="15">
        <v>0.05</v>
      </c>
      <c r="K278" s="240"/>
      <c r="L278" s="253">
        <f t="shared" si="8"/>
        <v>1.0988200155496428E-2</v>
      </c>
      <c r="M278" s="253">
        <f t="shared" si="9"/>
        <v>1.5864675136059374E-2</v>
      </c>
    </row>
    <row r="279" spans="1:13" ht="13.5" thickBot="1" x14ac:dyDescent="0.25">
      <c r="A279" s="400"/>
      <c r="B279" s="148" t="s">
        <v>226</v>
      </c>
      <c r="C279" s="145">
        <v>0</v>
      </c>
      <c r="D279" s="140">
        <v>0</v>
      </c>
      <c r="E279" s="140">
        <v>0</v>
      </c>
      <c r="F279" s="140">
        <v>0</v>
      </c>
      <c r="G279" s="140">
        <v>0</v>
      </c>
      <c r="H279" s="140">
        <v>0</v>
      </c>
      <c r="I279" s="140">
        <v>0</v>
      </c>
      <c r="J279" s="140">
        <v>0</v>
      </c>
      <c r="K279" s="240"/>
      <c r="L279" s="254">
        <f t="shared" si="8"/>
        <v>0</v>
      </c>
      <c r="M279" s="254">
        <f t="shared" si="9"/>
        <v>0</v>
      </c>
    </row>
    <row r="280" spans="1:13" x14ac:dyDescent="0.2">
      <c r="A280" s="399" t="s">
        <v>381</v>
      </c>
      <c r="B280" s="146" t="s">
        <v>223</v>
      </c>
      <c r="C280" s="143">
        <v>220.00119438988699</v>
      </c>
      <c r="D280" s="11">
        <v>87.197654026976707</v>
      </c>
      <c r="E280" s="11">
        <v>124.19587230725899</v>
      </c>
      <c r="F280" s="11">
        <v>82.734086131257897</v>
      </c>
      <c r="G280" s="11">
        <v>134.236248906556</v>
      </c>
      <c r="H280" s="11">
        <v>397.6619354</v>
      </c>
      <c r="I280" s="11">
        <v>68</v>
      </c>
      <c r="J280" s="11">
        <v>114.24</v>
      </c>
      <c r="K280" s="240"/>
      <c r="L280" s="252">
        <f t="shared" si="8"/>
        <v>159.1467130231338</v>
      </c>
      <c r="M280" s="252">
        <f t="shared" si="9"/>
        <v>153.53337389524208</v>
      </c>
    </row>
    <row r="281" spans="1:13" x14ac:dyDescent="0.2">
      <c r="A281" s="399"/>
      <c r="B281" s="147" t="s">
        <v>224</v>
      </c>
      <c r="C281" s="144">
        <v>157.932547664417</v>
      </c>
      <c r="D281" s="15">
        <v>16.942909310137601</v>
      </c>
      <c r="E281" s="15">
        <v>34.584416525864299</v>
      </c>
      <c r="F281" s="15">
        <v>1.9297075123154399</v>
      </c>
      <c r="G281" s="15">
        <v>128.495732757913</v>
      </c>
      <c r="H281" s="15">
        <v>37.901451539999996</v>
      </c>
      <c r="I281" s="15">
        <v>1.23</v>
      </c>
      <c r="J281" s="15">
        <v>0</v>
      </c>
      <c r="K281" s="240"/>
      <c r="L281" s="253">
        <f t="shared" si="8"/>
        <v>54.145252187235336</v>
      </c>
      <c r="M281" s="253">
        <f t="shared" si="9"/>
        <v>47.377095663830922</v>
      </c>
    </row>
    <row r="282" spans="1:13" x14ac:dyDescent="0.2">
      <c r="A282" s="399"/>
      <c r="B282" s="147" t="s">
        <v>225</v>
      </c>
      <c r="C282" s="144">
        <v>39.046431696319601</v>
      </c>
      <c r="D282" s="15">
        <v>28.090287154469699</v>
      </c>
      <c r="E282" s="15">
        <v>39.904222658350903</v>
      </c>
      <c r="F282" s="15">
        <v>45.458904106724603</v>
      </c>
      <c r="G282" s="15">
        <v>91.174619371647694</v>
      </c>
      <c r="H282" s="15">
        <v>53.968675599999997</v>
      </c>
      <c r="I282" s="15">
        <v>30.62</v>
      </c>
      <c r="J282" s="15">
        <v>44.32</v>
      </c>
      <c r="K282" s="240"/>
      <c r="L282" s="253">
        <f t="shared" si="8"/>
        <v>46.894734369644638</v>
      </c>
      <c r="M282" s="253">
        <f t="shared" si="9"/>
        <v>46.572892573439056</v>
      </c>
    </row>
    <row r="283" spans="1:13" ht="13.5" thickBot="1" x14ac:dyDescent="0.25">
      <c r="A283" s="400"/>
      <c r="B283" s="148" t="s">
        <v>226</v>
      </c>
      <c r="C283" s="145">
        <v>306.41843428671501</v>
      </c>
      <c r="D283" s="140">
        <v>0</v>
      </c>
      <c r="E283" s="140">
        <v>40.103198608132097</v>
      </c>
      <c r="F283" s="140">
        <v>9.8071062992136007</v>
      </c>
      <c r="G283" s="140">
        <v>4859.6362211567703</v>
      </c>
      <c r="H283" s="140">
        <v>54.839978449999997</v>
      </c>
      <c r="I283" s="140">
        <v>0</v>
      </c>
      <c r="J283" s="140">
        <v>0</v>
      </c>
      <c r="K283" s="240"/>
      <c r="L283" s="254">
        <f t="shared" si="8"/>
        <v>752.97213411440441</v>
      </c>
      <c r="M283" s="254">
        <f t="shared" si="9"/>
        <v>658.8506173501039</v>
      </c>
    </row>
    <row r="284" spans="1:13" x14ac:dyDescent="0.2">
      <c r="A284" s="399" t="s">
        <v>382</v>
      </c>
      <c r="B284" s="146" t="s">
        <v>223</v>
      </c>
      <c r="C284" s="143">
        <v>0.14702860169489401</v>
      </c>
      <c r="D284" s="11">
        <v>0.43719701391458698</v>
      </c>
      <c r="E284" s="11">
        <v>0.76971754807700399</v>
      </c>
      <c r="F284" s="11">
        <v>2.1432512047116399</v>
      </c>
      <c r="G284" s="11">
        <v>10.1481452390982</v>
      </c>
      <c r="H284" s="11">
        <v>2.4248139439999998</v>
      </c>
      <c r="I284" s="11">
        <v>2.91</v>
      </c>
      <c r="J284" s="11">
        <v>8.93</v>
      </c>
      <c r="K284" s="240"/>
      <c r="L284" s="252">
        <f t="shared" si="8"/>
        <v>2.7114505073566177</v>
      </c>
      <c r="M284" s="252">
        <f t="shared" si="9"/>
        <v>3.4887691939370407</v>
      </c>
    </row>
    <row r="285" spans="1:13" x14ac:dyDescent="0.2">
      <c r="A285" s="399"/>
      <c r="B285" s="147" t="s">
        <v>224</v>
      </c>
      <c r="C285" s="144">
        <v>0</v>
      </c>
      <c r="D285" s="15">
        <v>0</v>
      </c>
      <c r="E285" s="15">
        <v>0</v>
      </c>
      <c r="F285" s="15">
        <v>0</v>
      </c>
      <c r="G285" s="15">
        <v>0</v>
      </c>
      <c r="H285" s="15">
        <v>0</v>
      </c>
      <c r="I285" s="15">
        <v>0</v>
      </c>
      <c r="J285" s="15">
        <v>0</v>
      </c>
      <c r="K285" s="240"/>
      <c r="L285" s="253">
        <f t="shared" si="8"/>
        <v>0</v>
      </c>
      <c r="M285" s="253">
        <f t="shared" si="9"/>
        <v>0</v>
      </c>
    </row>
    <row r="286" spans="1:13" x14ac:dyDescent="0.2">
      <c r="A286" s="399"/>
      <c r="B286" s="147" t="s">
        <v>225</v>
      </c>
      <c r="C286" s="144">
        <v>5.6747881355923999E-2</v>
      </c>
      <c r="D286" s="15">
        <v>6.2435897435903998E-2</v>
      </c>
      <c r="E286" s="15">
        <v>1.1809164663462699</v>
      </c>
      <c r="F286" s="15">
        <v>0.23398029542154999</v>
      </c>
      <c r="G286" s="15">
        <v>1.4800980392156899</v>
      </c>
      <c r="H286" s="15">
        <v>1.594471363</v>
      </c>
      <c r="I286" s="15">
        <v>0.02</v>
      </c>
      <c r="J286" s="15">
        <v>0.12</v>
      </c>
      <c r="K286" s="240"/>
      <c r="L286" s="253">
        <f t="shared" si="8"/>
        <v>0.66123570611076243</v>
      </c>
      <c r="M286" s="253">
        <f t="shared" si="9"/>
        <v>0.59358124284691716</v>
      </c>
    </row>
    <row r="287" spans="1:13" ht="13.5" thickBot="1" x14ac:dyDescent="0.25">
      <c r="A287" s="400"/>
      <c r="B287" s="148" t="s">
        <v>226</v>
      </c>
      <c r="C287" s="145">
        <v>0</v>
      </c>
      <c r="D287" s="140">
        <v>0</v>
      </c>
      <c r="E287" s="140">
        <v>0</v>
      </c>
      <c r="F287" s="140">
        <v>30.182425176056899</v>
      </c>
      <c r="G287" s="140">
        <v>0</v>
      </c>
      <c r="H287" s="140">
        <v>0</v>
      </c>
      <c r="I287" s="140">
        <v>0</v>
      </c>
      <c r="J287" s="140">
        <v>0</v>
      </c>
      <c r="K287" s="240"/>
      <c r="L287" s="254">
        <f t="shared" si="8"/>
        <v>4.3117750251509852</v>
      </c>
      <c r="M287" s="254">
        <f t="shared" si="9"/>
        <v>3.7728031470071124</v>
      </c>
    </row>
    <row r="288" spans="1:13" x14ac:dyDescent="0.2">
      <c r="A288" s="399" t="s">
        <v>383</v>
      </c>
      <c r="B288" s="146" t="s">
        <v>223</v>
      </c>
      <c r="C288" s="143">
        <v>0.63747508130081998</v>
      </c>
      <c r="D288" s="11">
        <v>2.4418529606072599</v>
      </c>
      <c r="E288" s="11">
        <v>1.3840038140470701</v>
      </c>
      <c r="F288" s="11">
        <v>0.75906082257351304</v>
      </c>
      <c r="G288" s="11">
        <v>9.0217493173063694</v>
      </c>
      <c r="H288" s="11">
        <v>1.587047227</v>
      </c>
      <c r="I288" s="11">
        <v>1.42</v>
      </c>
      <c r="J288" s="11">
        <v>5.17</v>
      </c>
      <c r="K288" s="240"/>
      <c r="L288" s="252">
        <f t="shared" si="8"/>
        <v>2.4644556032621474</v>
      </c>
      <c r="M288" s="252">
        <f t="shared" si="9"/>
        <v>2.802648652854379</v>
      </c>
    </row>
    <row r="289" spans="1:13" x14ac:dyDescent="0.2">
      <c r="A289" s="399"/>
      <c r="B289" s="147" t="s">
        <v>224</v>
      </c>
      <c r="C289" s="144">
        <v>0</v>
      </c>
      <c r="D289" s="15">
        <v>0</v>
      </c>
      <c r="E289" s="15">
        <v>0.37376619170982001</v>
      </c>
      <c r="F289" s="15">
        <v>0</v>
      </c>
      <c r="G289" s="15">
        <v>0</v>
      </c>
      <c r="H289" s="15">
        <v>0</v>
      </c>
      <c r="I289" s="15">
        <v>0</v>
      </c>
      <c r="J289" s="15">
        <v>0</v>
      </c>
      <c r="K289" s="240"/>
      <c r="L289" s="253">
        <f t="shared" si="8"/>
        <v>5.339517024426E-2</v>
      </c>
      <c r="M289" s="253">
        <f t="shared" si="9"/>
        <v>4.6720773963727501E-2</v>
      </c>
    </row>
    <row r="290" spans="1:13" x14ac:dyDescent="0.2">
      <c r="A290" s="399"/>
      <c r="B290" s="147" t="s">
        <v>225</v>
      </c>
      <c r="C290" s="144">
        <v>0.21161733739837499</v>
      </c>
      <c r="D290" s="15">
        <v>0.68756764422513095</v>
      </c>
      <c r="E290" s="15">
        <v>1.44186485319499</v>
      </c>
      <c r="F290" s="15">
        <v>0.20208504098357999</v>
      </c>
      <c r="G290" s="15">
        <v>4.9683856821592496</v>
      </c>
      <c r="H290" s="15">
        <v>1.2722503810000001</v>
      </c>
      <c r="I290" s="15">
        <v>4.9400000000000004</v>
      </c>
      <c r="J290" s="15">
        <v>2.02</v>
      </c>
      <c r="K290" s="240"/>
      <c r="L290" s="253">
        <f t="shared" si="8"/>
        <v>1.9605387055659038</v>
      </c>
      <c r="M290" s="253">
        <f t="shared" si="9"/>
        <v>1.9679713673701658</v>
      </c>
    </row>
    <row r="291" spans="1:13" ht="13.5" thickBot="1" x14ac:dyDescent="0.25">
      <c r="A291" s="400"/>
      <c r="B291" s="148" t="s">
        <v>226</v>
      </c>
      <c r="C291" s="145">
        <v>0</v>
      </c>
      <c r="D291" s="140">
        <v>0</v>
      </c>
      <c r="E291" s="140">
        <v>0</v>
      </c>
      <c r="F291" s="140">
        <v>0</v>
      </c>
      <c r="G291" s="140">
        <v>0</v>
      </c>
      <c r="H291" s="140">
        <v>0</v>
      </c>
      <c r="I291" s="140">
        <v>0</v>
      </c>
      <c r="J291" s="140">
        <v>0</v>
      </c>
      <c r="K291" s="240"/>
      <c r="L291" s="254">
        <f t="shared" si="8"/>
        <v>0</v>
      </c>
      <c r="M291" s="254">
        <f t="shared" si="9"/>
        <v>0</v>
      </c>
    </row>
    <row r="292" spans="1:13" x14ac:dyDescent="0.2">
      <c r="A292" s="399" t="s">
        <v>384</v>
      </c>
      <c r="B292" s="146" t="s">
        <v>223</v>
      </c>
      <c r="C292" s="143">
        <v>122.772028232354</v>
      </c>
      <c r="D292" s="11">
        <v>131.20645641666701</v>
      </c>
      <c r="E292" s="11">
        <v>63.026260231385201</v>
      </c>
      <c r="F292" s="11">
        <v>139.69244880214001</v>
      </c>
      <c r="G292" s="11">
        <v>108.94292095086099</v>
      </c>
      <c r="H292" s="11">
        <v>130.49632209999999</v>
      </c>
      <c r="I292" s="11">
        <v>65.41</v>
      </c>
      <c r="J292" s="11">
        <v>120.76</v>
      </c>
      <c r="K292" s="240"/>
      <c r="L292" s="252">
        <f t="shared" si="8"/>
        <v>108.79234810477246</v>
      </c>
      <c r="M292" s="252">
        <f t="shared" si="9"/>
        <v>110.2883045916759</v>
      </c>
    </row>
    <row r="293" spans="1:13" x14ac:dyDescent="0.2">
      <c r="A293" s="399"/>
      <c r="B293" s="147" t="s">
        <v>224</v>
      </c>
      <c r="C293" s="144">
        <v>109.344354543329</v>
      </c>
      <c r="D293" s="15">
        <v>157.89241952334899</v>
      </c>
      <c r="E293" s="15">
        <v>94.359133678603598</v>
      </c>
      <c r="F293" s="15">
        <v>570.32227431115598</v>
      </c>
      <c r="G293" s="15">
        <v>62.1215180121402</v>
      </c>
      <c r="H293" s="15">
        <v>65.858871390000004</v>
      </c>
      <c r="I293" s="15">
        <v>77.55</v>
      </c>
      <c r="J293" s="15">
        <v>113.8</v>
      </c>
      <c r="K293" s="240"/>
      <c r="L293" s="253">
        <f t="shared" si="8"/>
        <v>162.49265306551112</v>
      </c>
      <c r="M293" s="253">
        <f t="shared" si="9"/>
        <v>156.40607143232222</v>
      </c>
    </row>
    <row r="294" spans="1:13" x14ac:dyDescent="0.2">
      <c r="A294" s="399"/>
      <c r="B294" s="147" t="s">
        <v>225</v>
      </c>
      <c r="C294" s="144">
        <v>17.059385727631401</v>
      </c>
      <c r="D294" s="15">
        <v>78.729589423344393</v>
      </c>
      <c r="E294" s="15">
        <v>44.3519836706635</v>
      </c>
      <c r="F294" s="15">
        <v>49.056508974357001</v>
      </c>
      <c r="G294" s="15">
        <v>126.022537577432</v>
      </c>
      <c r="H294" s="15">
        <v>140.74634689999999</v>
      </c>
      <c r="I294" s="15">
        <v>124.54</v>
      </c>
      <c r="J294" s="15">
        <v>172.8</v>
      </c>
      <c r="K294" s="240"/>
      <c r="L294" s="253">
        <f t="shared" si="8"/>
        <v>82.929478896204046</v>
      </c>
      <c r="M294" s="253">
        <f t="shared" si="9"/>
        <v>94.163294034178534</v>
      </c>
    </row>
    <row r="295" spans="1:13" ht="13.5" thickBot="1" x14ac:dyDescent="0.25">
      <c r="A295" s="400"/>
      <c r="B295" s="148" t="s">
        <v>226</v>
      </c>
      <c r="C295" s="145">
        <v>11.587122633340099</v>
      </c>
      <c r="D295" s="140">
        <v>0.76230363554778002</v>
      </c>
      <c r="E295" s="140">
        <v>4.5141153846150797</v>
      </c>
      <c r="F295" s="140">
        <v>1062.9019614215599</v>
      </c>
      <c r="G295" s="140">
        <v>1250.1910918861099</v>
      </c>
      <c r="H295" s="140">
        <v>20.558026900000002</v>
      </c>
      <c r="I295" s="140">
        <v>0</v>
      </c>
      <c r="J295" s="140">
        <v>2907.37</v>
      </c>
      <c r="K295" s="240"/>
      <c r="L295" s="254">
        <f t="shared" si="8"/>
        <v>335.78780312302473</v>
      </c>
      <c r="M295" s="254">
        <f t="shared" si="9"/>
        <v>657.23557773264656</v>
      </c>
    </row>
    <row r="296" spans="1:13" x14ac:dyDescent="0.2">
      <c r="A296" s="399" t="s">
        <v>385</v>
      </c>
      <c r="B296" s="146" t="s">
        <v>223</v>
      </c>
      <c r="C296" s="143">
        <v>0.37903301886791002</v>
      </c>
      <c r="D296" s="11">
        <v>1.0482331887473899</v>
      </c>
      <c r="E296" s="11">
        <v>0.10982603092783</v>
      </c>
      <c r="F296" s="11">
        <v>0</v>
      </c>
      <c r="G296" s="11">
        <v>1.3345673076923701</v>
      </c>
      <c r="H296" s="11">
        <v>0.77338555399999998</v>
      </c>
      <c r="I296" s="11">
        <v>1.51</v>
      </c>
      <c r="J296" s="11">
        <v>0</v>
      </c>
      <c r="K296" s="240"/>
      <c r="L296" s="252">
        <f t="shared" si="8"/>
        <v>0.73643501431935721</v>
      </c>
      <c r="M296" s="252">
        <f t="shared" si="9"/>
        <v>0.64438063752943753</v>
      </c>
    </row>
    <row r="297" spans="1:13" x14ac:dyDescent="0.2">
      <c r="A297" s="399"/>
      <c r="B297" s="147" t="s">
        <v>224</v>
      </c>
      <c r="C297" s="144">
        <v>0</v>
      </c>
      <c r="D297" s="15">
        <v>0.37917902542367399</v>
      </c>
      <c r="E297" s="15">
        <v>0</v>
      </c>
      <c r="F297" s="15">
        <v>0</v>
      </c>
      <c r="G297" s="15">
        <v>0</v>
      </c>
      <c r="H297" s="15">
        <v>0</v>
      </c>
      <c r="I297" s="15">
        <v>5.84</v>
      </c>
      <c r="J297" s="15">
        <v>6.33</v>
      </c>
      <c r="K297" s="240"/>
      <c r="L297" s="253">
        <f t="shared" si="8"/>
        <v>0.88845414648909637</v>
      </c>
      <c r="M297" s="253">
        <f t="shared" si="9"/>
        <v>1.5686473781779593</v>
      </c>
    </row>
    <row r="298" spans="1:13" x14ac:dyDescent="0.2">
      <c r="A298" s="399"/>
      <c r="B298" s="147" t="s">
        <v>225</v>
      </c>
      <c r="C298" s="144">
        <v>0.27146959459458297</v>
      </c>
      <c r="D298" s="15">
        <v>0</v>
      </c>
      <c r="E298" s="15">
        <v>0.19807628890863399</v>
      </c>
      <c r="F298" s="15">
        <v>0.849429385002471</v>
      </c>
      <c r="G298" s="15">
        <v>2.3233357988166801</v>
      </c>
      <c r="H298" s="15">
        <v>1.2492584799999999</v>
      </c>
      <c r="I298" s="15">
        <v>3.55</v>
      </c>
      <c r="J298" s="15">
        <v>0.23</v>
      </c>
      <c r="K298" s="240"/>
      <c r="L298" s="253">
        <f t="shared" si="8"/>
        <v>1.2059385067603381</v>
      </c>
      <c r="M298" s="253">
        <f t="shared" si="9"/>
        <v>1.0839461934152959</v>
      </c>
    </row>
    <row r="299" spans="1:13" ht="13.5" thickBot="1" x14ac:dyDescent="0.25">
      <c r="A299" s="400"/>
      <c r="B299" s="148" t="s">
        <v>226</v>
      </c>
      <c r="C299" s="145">
        <v>0</v>
      </c>
      <c r="D299" s="140">
        <v>0</v>
      </c>
      <c r="E299" s="140">
        <v>0</v>
      </c>
      <c r="F299" s="140">
        <v>9.5878124999993695</v>
      </c>
      <c r="G299" s="140">
        <v>0</v>
      </c>
      <c r="H299" s="140">
        <v>34.683926</v>
      </c>
      <c r="I299" s="140">
        <v>0</v>
      </c>
      <c r="J299" s="140">
        <v>50.48</v>
      </c>
      <c r="K299" s="240"/>
      <c r="L299" s="254">
        <f t="shared" si="8"/>
        <v>6.3245340714284817</v>
      </c>
      <c r="M299" s="254">
        <f t="shared" si="9"/>
        <v>11.84396731249992</v>
      </c>
    </row>
    <row r="300" spans="1:13" x14ac:dyDescent="0.2">
      <c r="A300" s="399" t="s">
        <v>386</v>
      </c>
      <c r="B300" s="146" t="s">
        <v>223</v>
      </c>
      <c r="C300" s="143">
        <v>0</v>
      </c>
      <c r="D300" s="11">
        <v>0</v>
      </c>
      <c r="E300" s="11">
        <v>0</v>
      </c>
      <c r="F300" s="11">
        <v>0</v>
      </c>
      <c r="G300" s="11">
        <v>0</v>
      </c>
      <c r="H300" s="11">
        <v>0</v>
      </c>
      <c r="I300" s="11">
        <v>0</v>
      </c>
      <c r="J300" s="11">
        <v>0</v>
      </c>
      <c r="K300" s="240"/>
      <c r="L300" s="252">
        <f t="shared" si="8"/>
        <v>0</v>
      </c>
      <c r="M300" s="252">
        <f t="shared" si="9"/>
        <v>0</v>
      </c>
    </row>
    <row r="301" spans="1:13" x14ac:dyDescent="0.2">
      <c r="A301" s="399"/>
      <c r="B301" s="147" t="s">
        <v>224</v>
      </c>
      <c r="C301" s="144">
        <v>0</v>
      </c>
      <c r="D301" s="15">
        <v>0</v>
      </c>
      <c r="E301" s="15">
        <v>0</v>
      </c>
      <c r="F301" s="15">
        <v>0</v>
      </c>
      <c r="G301" s="15">
        <v>0</v>
      </c>
      <c r="H301" s="15">
        <v>0</v>
      </c>
      <c r="I301" s="15">
        <v>0</v>
      </c>
      <c r="J301" s="15">
        <v>0</v>
      </c>
      <c r="K301" s="240"/>
      <c r="L301" s="253">
        <f t="shared" si="8"/>
        <v>0</v>
      </c>
      <c r="M301" s="253">
        <f t="shared" si="9"/>
        <v>0</v>
      </c>
    </row>
    <row r="302" spans="1:13" x14ac:dyDescent="0.2">
      <c r="A302" s="399"/>
      <c r="B302" s="147" t="s">
        <v>225</v>
      </c>
      <c r="C302" s="144">
        <v>0.17335264900660599</v>
      </c>
      <c r="D302" s="15">
        <v>0</v>
      </c>
      <c r="E302" s="15">
        <v>0</v>
      </c>
      <c r="F302" s="15">
        <v>0</v>
      </c>
      <c r="G302" s="15">
        <v>0</v>
      </c>
      <c r="H302" s="15">
        <v>0</v>
      </c>
      <c r="I302" s="15">
        <v>0.41</v>
      </c>
      <c r="J302" s="15">
        <v>0</v>
      </c>
      <c r="K302" s="240"/>
      <c r="L302" s="253">
        <f t="shared" si="8"/>
        <v>8.3336092715229432E-2</v>
      </c>
      <c r="M302" s="253">
        <f t="shared" si="9"/>
        <v>7.2919081125825749E-2</v>
      </c>
    </row>
    <row r="303" spans="1:13" ht="13.5" thickBot="1" x14ac:dyDescent="0.25">
      <c r="A303" s="400"/>
      <c r="B303" s="148" t="s">
        <v>226</v>
      </c>
      <c r="C303" s="145">
        <v>0</v>
      </c>
      <c r="D303" s="140">
        <v>0</v>
      </c>
      <c r="E303" s="140">
        <v>0</v>
      </c>
      <c r="F303" s="140">
        <v>0</v>
      </c>
      <c r="G303" s="140">
        <v>0</v>
      </c>
      <c r="H303" s="140">
        <v>0</v>
      </c>
      <c r="I303" s="140">
        <v>0</v>
      </c>
      <c r="J303" s="140">
        <v>0</v>
      </c>
      <c r="K303" s="240"/>
      <c r="L303" s="254">
        <f t="shared" si="8"/>
        <v>0</v>
      </c>
      <c r="M303" s="254">
        <f t="shared" si="9"/>
        <v>0</v>
      </c>
    </row>
    <row r="304" spans="1:13" x14ac:dyDescent="0.2">
      <c r="A304" s="399" t="s">
        <v>387</v>
      </c>
      <c r="B304" s="146" t="s">
        <v>223</v>
      </c>
      <c r="C304" s="143">
        <v>0</v>
      </c>
      <c r="D304" s="11">
        <v>0</v>
      </c>
      <c r="E304" s="11">
        <v>0</v>
      </c>
      <c r="F304" s="11">
        <v>0</v>
      </c>
      <c r="G304" s="11">
        <v>0</v>
      </c>
      <c r="H304" s="11">
        <v>0</v>
      </c>
      <c r="I304" s="11">
        <v>0</v>
      </c>
      <c r="J304" s="11">
        <v>0</v>
      </c>
      <c r="K304" s="240"/>
      <c r="L304" s="252">
        <f t="shared" si="8"/>
        <v>0</v>
      </c>
      <c r="M304" s="252">
        <f t="shared" si="9"/>
        <v>0</v>
      </c>
    </row>
    <row r="305" spans="1:13" x14ac:dyDescent="0.2">
      <c r="A305" s="399"/>
      <c r="B305" s="147" t="s">
        <v>224</v>
      </c>
      <c r="C305" s="144">
        <v>0</v>
      </c>
      <c r="D305" s="15">
        <v>0</v>
      </c>
      <c r="E305" s="15">
        <v>0</v>
      </c>
      <c r="F305" s="15">
        <v>0</v>
      </c>
      <c r="G305" s="15">
        <v>0</v>
      </c>
      <c r="H305" s="15">
        <v>0</v>
      </c>
      <c r="I305" s="15">
        <v>0</v>
      </c>
      <c r="J305" s="15">
        <v>0</v>
      </c>
      <c r="K305" s="240"/>
      <c r="L305" s="253">
        <f t="shared" si="8"/>
        <v>0</v>
      </c>
      <c r="M305" s="253">
        <f t="shared" si="9"/>
        <v>0</v>
      </c>
    </row>
    <row r="306" spans="1:13" x14ac:dyDescent="0.2">
      <c r="A306" s="399"/>
      <c r="B306" s="147" t="s">
        <v>225</v>
      </c>
      <c r="C306" s="144">
        <v>0.30034354304632899</v>
      </c>
      <c r="D306" s="15">
        <v>0.75987325174831</v>
      </c>
      <c r="E306" s="15">
        <v>2.0893208128821401</v>
      </c>
      <c r="F306" s="15">
        <v>5.6546551521807604</v>
      </c>
      <c r="G306" s="15">
        <v>3.9097669109008</v>
      </c>
      <c r="H306" s="15">
        <v>1.24670203</v>
      </c>
      <c r="I306" s="15">
        <v>1.94</v>
      </c>
      <c r="J306" s="15">
        <v>2.57</v>
      </c>
      <c r="K306" s="240"/>
      <c r="L306" s="253">
        <f t="shared" si="8"/>
        <v>2.2715231001083338</v>
      </c>
      <c r="M306" s="253">
        <f t="shared" si="9"/>
        <v>2.3088327125947923</v>
      </c>
    </row>
    <row r="307" spans="1:13" ht="13.5" thickBot="1" x14ac:dyDescent="0.25">
      <c r="A307" s="400"/>
      <c r="B307" s="148" t="s">
        <v>226</v>
      </c>
      <c r="C307" s="145">
        <v>0.81838576158932597</v>
      </c>
      <c r="D307" s="140">
        <v>17.991116695805498</v>
      </c>
      <c r="E307" s="140">
        <v>1.4199523568254</v>
      </c>
      <c r="F307" s="140">
        <v>18.7463290430047</v>
      </c>
      <c r="G307" s="140">
        <v>0</v>
      </c>
      <c r="H307" s="140">
        <v>13.53177122</v>
      </c>
      <c r="I307" s="140">
        <v>0</v>
      </c>
      <c r="J307" s="140">
        <v>17.600000000000001</v>
      </c>
      <c r="K307" s="240"/>
      <c r="L307" s="254">
        <f t="shared" si="8"/>
        <v>7.5010792967464175</v>
      </c>
      <c r="M307" s="254">
        <f t="shared" si="9"/>
        <v>8.7634443846531163</v>
      </c>
    </row>
    <row r="308" spans="1:13" x14ac:dyDescent="0.2">
      <c r="A308" s="399" t="s">
        <v>388</v>
      </c>
      <c r="B308" s="146" t="s">
        <v>223</v>
      </c>
      <c r="C308" s="143">
        <v>118.1350053801</v>
      </c>
      <c r="D308" s="11">
        <v>25.3532077674882</v>
      </c>
      <c r="E308" s="11">
        <v>33.3963447402963</v>
      </c>
      <c r="F308" s="11">
        <v>143.297534461873</v>
      </c>
      <c r="G308" s="11">
        <v>71.491660996862393</v>
      </c>
      <c r="H308" s="11">
        <v>63.848452299999998</v>
      </c>
      <c r="I308" s="11">
        <v>50.45</v>
      </c>
      <c r="J308" s="11">
        <v>281.08999999999997</v>
      </c>
      <c r="K308" s="240"/>
      <c r="L308" s="252">
        <f t="shared" si="8"/>
        <v>72.281743663802843</v>
      </c>
      <c r="M308" s="252">
        <f t="shared" si="9"/>
        <v>98.382775705827484</v>
      </c>
    </row>
    <row r="309" spans="1:13" x14ac:dyDescent="0.2">
      <c r="A309" s="399"/>
      <c r="B309" s="147" t="s">
        <v>224</v>
      </c>
      <c r="C309" s="144">
        <v>203.55804013028501</v>
      </c>
      <c r="D309" s="15">
        <v>25.7062429818886</v>
      </c>
      <c r="E309" s="15">
        <v>307.852338367036</v>
      </c>
      <c r="F309" s="15">
        <v>240.39872207901999</v>
      </c>
      <c r="G309" s="15">
        <v>318.17183247041999</v>
      </c>
      <c r="H309" s="15">
        <v>325.7865888</v>
      </c>
      <c r="I309" s="15">
        <v>480.58</v>
      </c>
      <c r="J309" s="15">
        <v>2248.36</v>
      </c>
      <c r="K309" s="240"/>
      <c r="L309" s="253">
        <f t="shared" si="8"/>
        <v>271.72196640409277</v>
      </c>
      <c r="M309" s="253">
        <f t="shared" si="9"/>
        <v>518.8017206035812</v>
      </c>
    </row>
    <row r="310" spans="1:13" x14ac:dyDescent="0.2">
      <c r="A310" s="399"/>
      <c r="B310" s="147" t="s">
        <v>225</v>
      </c>
      <c r="C310" s="144">
        <v>7.9421423902395398</v>
      </c>
      <c r="D310" s="15">
        <v>1.5826245741706799</v>
      </c>
      <c r="E310" s="15">
        <v>3.3578435507546498</v>
      </c>
      <c r="F310" s="15">
        <v>1.61605914167433</v>
      </c>
      <c r="G310" s="15">
        <v>12.0445122922032</v>
      </c>
      <c r="H310" s="15">
        <v>8.8806461550000009</v>
      </c>
      <c r="I310" s="15">
        <v>5.21</v>
      </c>
      <c r="J310" s="15">
        <v>9.3699999999999992</v>
      </c>
      <c r="K310" s="240"/>
      <c r="L310" s="253">
        <f t="shared" si="8"/>
        <v>5.8048325862917718</v>
      </c>
      <c r="M310" s="253">
        <f t="shared" si="9"/>
        <v>6.2504785130052998</v>
      </c>
    </row>
    <row r="311" spans="1:13" ht="13.5" thickBot="1" x14ac:dyDescent="0.25">
      <c r="A311" s="400"/>
      <c r="B311" s="148" t="s">
        <v>226</v>
      </c>
      <c r="C311" s="145">
        <v>0.42328534985425798</v>
      </c>
      <c r="D311" s="140">
        <v>0</v>
      </c>
      <c r="E311" s="140">
        <v>1.03846988853932</v>
      </c>
      <c r="F311" s="140">
        <v>0</v>
      </c>
      <c r="G311" s="140">
        <v>5.9953521921548996</v>
      </c>
      <c r="H311" s="140">
        <v>0</v>
      </c>
      <c r="I311" s="140">
        <v>0</v>
      </c>
      <c r="J311" s="140">
        <v>15.78</v>
      </c>
      <c r="K311" s="240"/>
      <c r="L311" s="254">
        <f t="shared" si="8"/>
        <v>1.0653010615069254</v>
      </c>
      <c r="M311" s="254">
        <f t="shared" si="9"/>
        <v>2.9046384288185596</v>
      </c>
    </row>
    <row r="312" spans="1:13" x14ac:dyDescent="0.2">
      <c r="A312" s="399" t="s">
        <v>389</v>
      </c>
      <c r="B312" s="146" t="s">
        <v>223</v>
      </c>
      <c r="C312" s="143">
        <v>320.256696353515</v>
      </c>
      <c r="D312" s="11">
        <v>56.887753898591001</v>
      </c>
      <c r="E312" s="11">
        <v>196.547081256334</v>
      </c>
      <c r="F312" s="11">
        <v>159.638319830879</v>
      </c>
      <c r="G312" s="11">
        <v>275.706633755783</v>
      </c>
      <c r="H312" s="11">
        <v>460.94658570000001</v>
      </c>
      <c r="I312" s="11">
        <v>765.28</v>
      </c>
      <c r="J312" s="11">
        <v>355.31</v>
      </c>
      <c r="K312" s="240"/>
      <c r="L312" s="252">
        <f t="shared" si="8"/>
        <v>319.32329582787173</v>
      </c>
      <c r="M312" s="252">
        <f t="shared" si="9"/>
        <v>323.82163384938775</v>
      </c>
    </row>
    <row r="313" spans="1:13" x14ac:dyDescent="0.2">
      <c r="A313" s="399"/>
      <c r="B313" s="147" t="s">
        <v>224</v>
      </c>
      <c r="C313" s="144">
        <v>130.31508731216999</v>
      </c>
      <c r="D313" s="15">
        <v>56.4089174125399</v>
      </c>
      <c r="E313" s="15">
        <v>224.70154038096601</v>
      </c>
      <c r="F313" s="15">
        <v>100.278109491973</v>
      </c>
      <c r="G313" s="15">
        <v>63.088537023884101</v>
      </c>
      <c r="H313" s="15">
        <v>5.2790870989999998</v>
      </c>
      <c r="I313" s="15">
        <v>0.11</v>
      </c>
      <c r="J313" s="15">
        <v>14.49</v>
      </c>
      <c r="K313" s="240"/>
      <c r="L313" s="253">
        <f t="shared" si="8"/>
        <v>82.883039817219</v>
      </c>
      <c r="M313" s="253">
        <f t="shared" si="9"/>
        <v>74.333909840066624</v>
      </c>
    </row>
    <row r="314" spans="1:13" x14ac:dyDescent="0.2">
      <c r="A314" s="399"/>
      <c r="B314" s="147" t="s">
        <v>225</v>
      </c>
      <c r="C314" s="144">
        <v>24.168259120775001</v>
      </c>
      <c r="D314" s="15">
        <v>10.676305374419799</v>
      </c>
      <c r="E314" s="15">
        <v>118.801477582798</v>
      </c>
      <c r="F314" s="15">
        <v>55.805644287094999</v>
      </c>
      <c r="G314" s="15">
        <v>78.513961946767097</v>
      </c>
      <c r="H314" s="15">
        <v>57.300363750000002</v>
      </c>
      <c r="I314" s="15">
        <v>28.16</v>
      </c>
      <c r="J314" s="15">
        <v>36.619999999999997</v>
      </c>
      <c r="K314" s="240"/>
      <c r="L314" s="253">
        <f t="shared" si="8"/>
        <v>53.346573151693562</v>
      </c>
      <c r="M314" s="253">
        <f t="shared" si="9"/>
        <v>51.255751507731866</v>
      </c>
    </row>
    <row r="315" spans="1:13" ht="13.5" thickBot="1" x14ac:dyDescent="0.25">
      <c r="A315" s="400"/>
      <c r="B315" s="148" t="s">
        <v>226</v>
      </c>
      <c r="C315" s="145">
        <v>0</v>
      </c>
      <c r="D315" s="140">
        <v>0</v>
      </c>
      <c r="E315" s="140">
        <v>218.81295882144201</v>
      </c>
      <c r="F315" s="140">
        <v>4.9660736731841402</v>
      </c>
      <c r="G315" s="140">
        <v>0.80495867768607998</v>
      </c>
      <c r="H315" s="140">
        <v>2.662172E-3</v>
      </c>
      <c r="I315" s="140">
        <v>0</v>
      </c>
      <c r="J315" s="140">
        <v>26.07</v>
      </c>
      <c r="K315" s="240"/>
      <c r="L315" s="254">
        <f t="shared" si="8"/>
        <v>32.083807620616028</v>
      </c>
      <c r="M315" s="254">
        <f t="shared" si="9"/>
        <v>31.332081668039024</v>
      </c>
    </row>
    <row r="316" spans="1:13" x14ac:dyDescent="0.2">
      <c r="A316" s="399" t="s">
        <v>390</v>
      </c>
      <c r="B316" s="146" t="s">
        <v>223</v>
      </c>
      <c r="C316" s="143">
        <v>6.8987284017277499</v>
      </c>
      <c r="D316" s="11">
        <v>1.65511888111881</v>
      </c>
      <c r="E316" s="11">
        <v>0.98543127828036603</v>
      </c>
      <c r="F316" s="11">
        <v>0</v>
      </c>
      <c r="G316" s="11">
        <v>3.6120874436624502</v>
      </c>
      <c r="H316" s="11">
        <v>4.8588302749999999</v>
      </c>
      <c r="I316" s="11">
        <v>1.1599999999999999</v>
      </c>
      <c r="J316" s="11">
        <v>1.78</v>
      </c>
      <c r="K316" s="240"/>
      <c r="L316" s="252">
        <f t="shared" si="8"/>
        <v>2.7385994685413393</v>
      </c>
      <c r="M316" s="252">
        <f t="shared" si="9"/>
        <v>2.6187745349736722</v>
      </c>
    </row>
    <row r="317" spans="1:13" x14ac:dyDescent="0.2">
      <c r="A317" s="399"/>
      <c r="B317" s="147" t="s">
        <v>224</v>
      </c>
      <c r="C317" s="144">
        <v>1.43378374730019</v>
      </c>
      <c r="D317" s="15">
        <v>3.7438124999997502</v>
      </c>
      <c r="E317" s="15">
        <v>1.003434065934E-2</v>
      </c>
      <c r="F317" s="15">
        <v>4.53399330538954</v>
      </c>
      <c r="G317" s="15">
        <v>0.77188402547833201</v>
      </c>
      <c r="H317" s="15">
        <v>0</v>
      </c>
      <c r="I317" s="15">
        <v>0</v>
      </c>
      <c r="J317" s="15">
        <v>0.09</v>
      </c>
      <c r="K317" s="240"/>
      <c r="L317" s="253">
        <f t="shared" si="8"/>
        <v>1.4990725598324504</v>
      </c>
      <c r="M317" s="253">
        <f t="shared" si="9"/>
        <v>1.322938489853394</v>
      </c>
    </row>
    <row r="318" spans="1:13" x14ac:dyDescent="0.2">
      <c r="A318" s="399"/>
      <c r="B318" s="147" t="s">
        <v>225</v>
      </c>
      <c r="C318" s="144">
        <v>35.787400107990798</v>
      </c>
      <c r="D318" s="15">
        <v>96.849996503490502</v>
      </c>
      <c r="E318" s="15">
        <v>72.909131875694101</v>
      </c>
      <c r="F318" s="15">
        <v>67.450611551382096</v>
      </c>
      <c r="G318" s="15">
        <v>55.928332327314401</v>
      </c>
      <c r="H318" s="15">
        <v>51.553956739999997</v>
      </c>
      <c r="I318" s="15">
        <v>68.19</v>
      </c>
      <c r="J318" s="15">
        <v>92.99</v>
      </c>
      <c r="K318" s="240"/>
      <c r="L318" s="253">
        <f t="shared" si="8"/>
        <v>64.095632729410269</v>
      </c>
      <c r="M318" s="253">
        <f t="shared" si="9"/>
        <v>67.707428638233992</v>
      </c>
    </row>
    <row r="319" spans="1:13" ht="13.5" thickBot="1" x14ac:dyDescent="0.25">
      <c r="A319" s="400"/>
      <c r="B319" s="148" t="s">
        <v>226</v>
      </c>
      <c r="C319" s="145">
        <v>0</v>
      </c>
      <c r="D319" s="140">
        <v>0</v>
      </c>
      <c r="E319" s="140">
        <v>1.28498585972827</v>
      </c>
      <c r="F319" s="140">
        <v>8.6327047413789693</v>
      </c>
      <c r="G319" s="140">
        <v>0</v>
      </c>
      <c r="H319" s="140">
        <v>0</v>
      </c>
      <c r="I319" s="140">
        <v>0</v>
      </c>
      <c r="J319" s="140">
        <v>127.46</v>
      </c>
      <c r="K319" s="240"/>
      <c r="L319" s="254">
        <f t="shared" si="8"/>
        <v>1.4168129430153198</v>
      </c>
      <c r="M319" s="254">
        <f t="shared" si="9"/>
        <v>17.172211325138406</v>
      </c>
    </row>
    <row r="320" spans="1:13" x14ac:dyDescent="0.2">
      <c r="A320" s="399" t="s">
        <v>391</v>
      </c>
      <c r="B320" s="146" t="s">
        <v>223</v>
      </c>
      <c r="C320" s="143">
        <v>0</v>
      </c>
      <c r="D320" s="11">
        <v>0</v>
      </c>
      <c r="E320" s="11">
        <v>0</v>
      </c>
      <c r="F320" s="11">
        <v>0</v>
      </c>
      <c r="G320" s="11">
        <v>0</v>
      </c>
      <c r="H320" s="11">
        <v>0</v>
      </c>
      <c r="I320" s="11">
        <v>0</v>
      </c>
      <c r="J320" s="11">
        <v>0</v>
      </c>
      <c r="K320" s="240"/>
      <c r="L320" s="252">
        <f t="shared" si="8"/>
        <v>0</v>
      </c>
      <c r="M320" s="252">
        <f t="shared" si="9"/>
        <v>0</v>
      </c>
    </row>
    <row r="321" spans="1:13" x14ac:dyDescent="0.2">
      <c r="A321" s="399"/>
      <c r="B321" s="147" t="s">
        <v>224</v>
      </c>
      <c r="C321" s="144">
        <v>0</v>
      </c>
      <c r="D321" s="15">
        <v>0</v>
      </c>
      <c r="E321" s="15">
        <v>0</v>
      </c>
      <c r="F321" s="15">
        <v>0</v>
      </c>
      <c r="G321" s="15">
        <v>0</v>
      </c>
      <c r="H321" s="15">
        <v>0</v>
      </c>
      <c r="I321" s="15">
        <v>0</v>
      </c>
      <c r="J321" s="15">
        <v>0</v>
      </c>
      <c r="K321" s="240"/>
      <c r="L321" s="253">
        <f t="shared" si="8"/>
        <v>0</v>
      </c>
      <c r="M321" s="253">
        <f t="shared" si="9"/>
        <v>0</v>
      </c>
    </row>
    <row r="322" spans="1:13" x14ac:dyDescent="0.2">
      <c r="A322" s="399"/>
      <c r="B322" s="147" t="s">
        <v>225</v>
      </c>
      <c r="C322" s="144">
        <v>0</v>
      </c>
      <c r="D322" s="15">
        <v>0.111746066433575</v>
      </c>
      <c r="E322" s="15">
        <v>0.41485727163465902</v>
      </c>
      <c r="F322" s="15">
        <v>0</v>
      </c>
      <c r="G322" s="15">
        <v>0.74532852564110397</v>
      </c>
      <c r="H322" s="15">
        <v>0</v>
      </c>
      <c r="I322" s="15">
        <v>0</v>
      </c>
      <c r="J322" s="15">
        <v>0</v>
      </c>
      <c r="K322" s="240"/>
      <c r="L322" s="253">
        <f t="shared" si="8"/>
        <v>0.18170455195847685</v>
      </c>
      <c r="M322" s="253">
        <f t="shared" si="9"/>
        <v>0.15899148296366725</v>
      </c>
    </row>
    <row r="323" spans="1:13" ht="13.5" thickBot="1" x14ac:dyDescent="0.25">
      <c r="A323" s="400"/>
      <c r="B323" s="148" t="s">
        <v>226</v>
      </c>
      <c r="C323" s="145">
        <v>0</v>
      </c>
      <c r="D323" s="140">
        <v>0</v>
      </c>
      <c r="E323" s="140">
        <v>0</v>
      </c>
      <c r="F323" s="140">
        <v>0</v>
      </c>
      <c r="G323" s="140">
        <v>0</v>
      </c>
      <c r="H323" s="140">
        <v>0</v>
      </c>
      <c r="I323" s="140">
        <v>0</v>
      </c>
      <c r="J323" s="140">
        <v>0</v>
      </c>
      <c r="K323" s="240"/>
      <c r="L323" s="254">
        <f t="shared" si="8"/>
        <v>0</v>
      </c>
      <c r="M323" s="254">
        <f t="shared" si="9"/>
        <v>0</v>
      </c>
    </row>
    <row r="324" spans="1:13" x14ac:dyDescent="0.2">
      <c r="A324" s="399" t="s">
        <v>392</v>
      </c>
      <c r="B324" s="146" t="s">
        <v>223</v>
      </c>
      <c r="C324" s="143">
        <v>1.1087042912729199</v>
      </c>
      <c r="D324" s="11">
        <v>1.2098847753162301</v>
      </c>
      <c r="E324" s="11">
        <v>2.43308086380851</v>
      </c>
      <c r="F324" s="11">
        <v>1.36967555857417</v>
      </c>
      <c r="G324" s="11">
        <v>2.9519442770753601</v>
      </c>
      <c r="H324" s="11">
        <v>3.3280036690000001</v>
      </c>
      <c r="I324" s="11">
        <v>1.84</v>
      </c>
      <c r="J324" s="11">
        <v>2.54</v>
      </c>
      <c r="K324" s="240"/>
      <c r="L324" s="252">
        <f t="shared" si="8"/>
        <v>2.0344704907210271</v>
      </c>
      <c r="M324" s="252">
        <f t="shared" si="9"/>
        <v>2.0976616793808986</v>
      </c>
    </row>
    <row r="325" spans="1:13" x14ac:dyDescent="0.2">
      <c r="A325" s="399"/>
      <c r="B325" s="147" t="s">
        <v>224</v>
      </c>
      <c r="C325" s="144">
        <v>2.2498873197117701</v>
      </c>
      <c r="D325" s="15">
        <v>0.71689469914031401</v>
      </c>
      <c r="E325" s="15">
        <v>0</v>
      </c>
      <c r="F325" s="15">
        <v>0.37135445682447998</v>
      </c>
      <c r="G325" s="15">
        <v>1.15288407821224</v>
      </c>
      <c r="H325" s="15">
        <v>0</v>
      </c>
      <c r="I325" s="15">
        <v>0</v>
      </c>
      <c r="J325" s="15">
        <v>0</v>
      </c>
      <c r="K325" s="240"/>
      <c r="L325" s="253">
        <f t="shared" ref="L325:L388" si="10">AVERAGE(C325:I325)</f>
        <v>0.64157436484125774</v>
      </c>
      <c r="M325" s="253">
        <f t="shared" ref="M325:M388" si="11">AVERAGE(C325:J325)</f>
        <v>0.56137756923610049</v>
      </c>
    </row>
    <row r="326" spans="1:13" x14ac:dyDescent="0.2">
      <c r="A326" s="399"/>
      <c r="B326" s="147" t="s">
        <v>225</v>
      </c>
      <c r="C326" s="144">
        <v>1.4150138781372501</v>
      </c>
      <c r="D326" s="15">
        <v>1.0805748567333899</v>
      </c>
      <c r="E326" s="15">
        <v>5.4488594538142703</v>
      </c>
      <c r="F326" s="15">
        <v>4.2086241368826203</v>
      </c>
      <c r="G326" s="15">
        <v>8.0140747206704095</v>
      </c>
      <c r="H326" s="15">
        <v>2.8373879720000001</v>
      </c>
      <c r="I326" s="15">
        <v>1.66</v>
      </c>
      <c r="J326" s="15">
        <v>0.68</v>
      </c>
      <c r="K326" s="240"/>
      <c r="L326" s="253">
        <f t="shared" si="10"/>
        <v>3.5235050026054209</v>
      </c>
      <c r="M326" s="253">
        <f t="shared" si="11"/>
        <v>3.1680668772797431</v>
      </c>
    </row>
    <row r="327" spans="1:13" ht="13.5" thickBot="1" x14ac:dyDescent="0.25">
      <c r="A327" s="400"/>
      <c r="B327" s="148" t="s">
        <v>226</v>
      </c>
      <c r="C327" s="145">
        <v>0</v>
      </c>
      <c r="D327" s="140">
        <v>0</v>
      </c>
      <c r="E327" s="140">
        <v>0</v>
      </c>
      <c r="F327" s="140">
        <v>0</v>
      </c>
      <c r="G327" s="140">
        <v>0</v>
      </c>
      <c r="H327" s="140">
        <v>0.14753548</v>
      </c>
      <c r="I327" s="140">
        <v>0</v>
      </c>
      <c r="J327" s="140">
        <v>0</v>
      </c>
      <c r="K327" s="240"/>
      <c r="L327" s="254">
        <f t="shared" si="10"/>
        <v>2.1076497142857142E-2</v>
      </c>
      <c r="M327" s="254">
        <f t="shared" si="11"/>
        <v>1.8441935E-2</v>
      </c>
    </row>
    <row r="328" spans="1:13" x14ac:dyDescent="0.2">
      <c r="A328" s="399" t="s">
        <v>393</v>
      </c>
      <c r="B328" s="146" t="s">
        <v>223</v>
      </c>
      <c r="C328" s="143">
        <v>0</v>
      </c>
      <c r="D328" s="11">
        <v>0</v>
      </c>
      <c r="E328" s="11">
        <v>0</v>
      </c>
      <c r="F328" s="11">
        <v>0</v>
      </c>
      <c r="G328" s="11">
        <v>0</v>
      </c>
      <c r="H328" s="11">
        <v>0</v>
      </c>
      <c r="I328" s="11">
        <v>0</v>
      </c>
      <c r="J328" s="11">
        <v>0</v>
      </c>
      <c r="K328" s="240"/>
      <c r="L328" s="252">
        <f t="shared" si="10"/>
        <v>0</v>
      </c>
      <c r="M328" s="252">
        <f t="shared" si="11"/>
        <v>0</v>
      </c>
    </row>
    <row r="329" spans="1:13" x14ac:dyDescent="0.2">
      <c r="A329" s="399"/>
      <c r="B329" s="147" t="s">
        <v>224</v>
      </c>
      <c r="C329" s="144">
        <v>0</v>
      </c>
      <c r="D329" s="15">
        <v>0</v>
      </c>
      <c r="E329" s="15">
        <v>0</v>
      </c>
      <c r="F329" s="15">
        <v>0</v>
      </c>
      <c r="G329" s="15">
        <v>0</v>
      </c>
      <c r="H329" s="15">
        <v>0</v>
      </c>
      <c r="I329" s="15">
        <v>0</v>
      </c>
      <c r="J329" s="15">
        <v>0</v>
      </c>
      <c r="K329" s="240"/>
      <c r="L329" s="253">
        <f t="shared" si="10"/>
        <v>0</v>
      </c>
      <c r="M329" s="253">
        <f t="shared" si="11"/>
        <v>0</v>
      </c>
    </row>
    <row r="330" spans="1:13" x14ac:dyDescent="0.2">
      <c r="A330" s="399"/>
      <c r="B330" s="147" t="s">
        <v>225</v>
      </c>
      <c r="C330" s="144">
        <v>0</v>
      </c>
      <c r="D330" s="15">
        <v>0</v>
      </c>
      <c r="E330" s="15">
        <v>0</v>
      </c>
      <c r="F330" s="15">
        <v>0</v>
      </c>
      <c r="G330" s="15">
        <v>3.5120192307696002E-2</v>
      </c>
      <c r="H330" s="15">
        <v>0</v>
      </c>
      <c r="I330" s="15">
        <v>0</v>
      </c>
      <c r="J330" s="15">
        <v>0</v>
      </c>
      <c r="K330" s="240"/>
      <c r="L330" s="253">
        <f t="shared" si="10"/>
        <v>5.0171703296708571E-3</v>
      </c>
      <c r="M330" s="253">
        <f t="shared" si="11"/>
        <v>4.3900240384620003E-3</v>
      </c>
    </row>
    <row r="331" spans="1:13" ht="13.5" thickBot="1" x14ac:dyDescent="0.25">
      <c r="A331" s="400"/>
      <c r="B331" s="148" t="s">
        <v>226</v>
      </c>
      <c r="C331" s="145">
        <v>0</v>
      </c>
      <c r="D331" s="140">
        <v>0</v>
      </c>
      <c r="E331" s="140">
        <v>0</v>
      </c>
      <c r="F331" s="140">
        <v>0</v>
      </c>
      <c r="G331" s="140">
        <v>0</v>
      </c>
      <c r="H331" s="140">
        <v>0</v>
      </c>
      <c r="I331" s="140">
        <v>0</v>
      </c>
      <c r="J331" s="140">
        <v>0</v>
      </c>
      <c r="K331" s="240"/>
      <c r="L331" s="254">
        <f t="shared" si="10"/>
        <v>0</v>
      </c>
      <c r="M331" s="254">
        <f t="shared" si="11"/>
        <v>0</v>
      </c>
    </row>
    <row r="332" spans="1:13" x14ac:dyDescent="0.2">
      <c r="A332" s="399" t="s">
        <v>394</v>
      </c>
      <c r="B332" s="146" t="s">
        <v>223</v>
      </c>
      <c r="C332" s="143">
        <v>16.483312814844599</v>
      </c>
      <c r="D332" s="11">
        <v>10.689060213979801</v>
      </c>
      <c r="E332" s="11">
        <v>5.2629211560404503</v>
      </c>
      <c r="F332" s="11">
        <v>32.605738201974297</v>
      </c>
      <c r="G332" s="11">
        <v>71.337124489519994</v>
      </c>
      <c r="H332" s="11">
        <v>12.15462767</v>
      </c>
      <c r="I332" s="11">
        <v>10.26</v>
      </c>
      <c r="J332" s="11">
        <v>27.8</v>
      </c>
      <c r="K332" s="240"/>
      <c r="L332" s="252">
        <f t="shared" si="10"/>
        <v>22.684683506622729</v>
      </c>
      <c r="M332" s="252">
        <f t="shared" si="11"/>
        <v>23.324098068294891</v>
      </c>
    </row>
    <row r="333" spans="1:13" x14ac:dyDescent="0.2">
      <c r="A333" s="399"/>
      <c r="B333" s="147" t="s">
        <v>224</v>
      </c>
      <c r="C333" s="144">
        <v>34.812530449083397</v>
      </c>
      <c r="D333" s="15">
        <v>3.1761569515627301</v>
      </c>
      <c r="E333" s="15">
        <v>9.84407549277533</v>
      </c>
      <c r="F333" s="15">
        <v>0.38954415137616299</v>
      </c>
      <c r="G333" s="15">
        <v>44.311241554046703</v>
      </c>
      <c r="H333" s="15">
        <v>0</v>
      </c>
      <c r="I333" s="15">
        <v>0</v>
      </c>
      <c r="J333" s="15">
        <v>1.57</v>
      </c>
      <c r="K333" s="240"/>
      <c r="L333" s="253">
        <f t="shared" si="10"/>
        <v>13.219078371263477</v>
      </c>
      <c r="M333" s="253">
        <f t="shared" si="11"/>
        <v>11.762943574855541</v>
      </c>
    </row>
    <row r="334" spans="1:13" x14ac:dyDescent="0.2">
      <c r="A334" s="399"/>
      <c r="B334" s="147" t="s">
        <v>225</v>
      </c>
      <c r="C334" s="144">
        <v>2.9370122499986602</v>
      </c>
      <c r="D334" s="15">
        <v>2.6247971004987001</v>
      </c>
      <c r="E334" s="15">
        <v>2.2955446270124402</v>
      </c>
      <c r="F334" s="15">
        <v>6.1489334862387803</v>
      </c>
      <c r="G334" s="15">
        <v>16.670687453591</v>
      </c>
      <c r="H334" s="15">
        <v>2.1419661369999998</v>
      </c>
      <c r="I334" s="15">
        <v>0</v>
      </c>
      <c r="J334" s="15">
        <v>13.39</v>
      </c>
      <c r="K334" s="240"/>
      <c r="L334" s="253">
        <f t="shared" si="10"/>
        <v>4.6884201506199403</v>
      </c>
      <c r="M334" s="253">
        <f t="shared" si="11"/>
        <v>5.7761176317924479</v>
      </c>
    </row>
    <row r="335" spans="1:13" ht="13.5" thickBot="1" x14ac:dyDescent="0.25">
      <c r="A335" s="400"/>
      <c r="B335" s="148" t="s">
        <v>226</v>
      </c>
      <c r="C335" s="145">
        <v>0</v>
      </c>
      <c r="D335" s="140">
        <v>0</v>
      </c>
      <c r="E335" s="140">
        <v>0</v>
      </c>
      <c r="F335" s="140">
        <v>0</v>
      </c>
      <c r="G335" s="140">
        <v>0.10611993243241501</v>
      </c>
      <c r="H335" s="140">
        <v>0</v>
      </c>
      <c r="I335" s="140">
        <v>0</v>
      </c>
      <c r="J335" s="140">
        <v>0</v>
      </c>
      <c r="K335" s="240"/>
      <c r="L335" s="254">
        <f t="shared" si="10"/>
        <v>1.5159990347487858E-2</v>
      </c>
      <c r="M335" s="254">
        <f t="shared" si="11"/>
        <v>1.3264991554051876E-2</v>
      </c>
    </row>
    <row r="336" spans="1:13" x14ac:dyDescent="0.2">
      <c r="A336" s="399" t="s">
        <v>395</v>
      </c>
      <c r="B336" s="146" t="s">
        <v>223</v>
      </c>
      <c r="C336" s="143">
        <v>19.4297034212169</v>
      </c>
      <c r="D336" s="11">
        <v>10.6587586289771</v>
      </c>
      <c r="E336" s="11">
        <v>10.4042824827453</v>
      </c>
      <c r="F336" s="11">
        <v>15.6110590322708</v>
      </c>
      <c r="G336" s="11">
        <v>14.7213493523977</v>
      </c>
      <c r="H336" s="11">
        <v>41.818591470000001</v>
      </c>
      <c r="I336" s="11">
        <v>21.4</v>
      </c>
      <c r="J336" s="11">
        <v>42.75</v>
      </c>
      <c r="K336" s="240"/>
      <c r="L336" s="252">
        <f t="shared" si="10"/>
        <v>19.149106341086828</v>
      </c>
      <c r="M336" s="252">
        <f t="shared" si="11"/>
        <v>22.099218048450975</v>
      </c>
    </row>
    <row r="337" spans="1:13" x14ac:dyDescent="0.2">
      <c r="A337" s="399"/>
      <c r="B337" s="147" t="s">
        <v>224</v>
      </c>
      <c r="C337" s="144">
        <v>552.02863382420298</v>
      </c>
      <c r="D337" s="15">
        <v>815.30125560330396</v>
      </c>
      <c r="E337" s="15">
        <v>455.03340053729198</v>
      </c>
      <c r="F337" s="15">
        <v>768.01126588570605</v>
      </c>
      <c r="G337" s="15">
        <v>767.39731745141796</v>
      </c>
      <c r="H337" s="15">
        <v>629.28037259999996</v>
      </c>
      <c r="I337" s="15">
        <v>472.58</v>
      </c>
      <c r="J337" s="15">
        <v>74.48</v>
      </c>
      <c r="K337" s="240"/>
      <c r="L337" s="253">
        <f t="shared" si="10"/>
        <v>637.09032084313185</v>
      </c>
      <c r="M337" s="253">
        <f t="shared" si="11"/>
        <v>566.76403073774031</v>
      </c>
    </row>
    <row r="338" spans="1:13" x14ac:dyDescent="0.2">
      <c r="A338" s="399"/>
      <c r="B338" s="147" t="s">
        <v>225</v>
      </c>
      <c r="C338" s="144">
        <v>66.120599505572898</v>
      </c>
      <c r="D338" s="15">
        <v>36.546268252834899</v>
      </c>
      <c r="E338" s="15">
        <v>50.716021629407599</v>
      </c>
      <c r="F338" s="15">
        <v>21.222440210979698</v>
      </c>
      <c r="G338" s="15">
        <v>53.792007979300799</v>
      </c>
      <c r="H338" s="15">
        <v>35.101907670000003</v>
      </c>
      <c r="I338" s="15">
        <v>207.47</v>
      </c>
      <c r="J338" s="15">
        <v>62.47</v>
      </c>
      <c r="K338" s="240"/>
      <c r="L338" s="253">
        <f t="shared" si="10"/>
        <v>67.281320749727996</v>
      </c>
      <c r="M338" s="253">
        <f t="shared" si="11"/>
        <v>66.679905656011996</v>
      </c>
    </row>
    <row r="339" spans="1:13" ht="13.5" thickBot="1" x14ac:dyDescent="0.25">
      <c r="A339" s="400"/>
      <c r="B339" s="148" t="s">
        <v>226</v>
      </c>
      <c r="C339" s="145">
        <v>369.61331506581502</v>
      </c>
      <c r="D339" s="140">
        <v>0.36525000000008001</v>
      </c>
      <c r="E339" s="140">
        <v>2.03981376428806</v>
      </c>
      <c r="F339" s="140">
        <v>8.1023140243885496</v>
      </c>
      <c r="G339" s="140">
        <v>12875.001397686499</v>
      </c>
      <c r="H339" s="140">
        <v>0</v>
      </c>
      <c r="I339" s="140">
        <v>3.08</v>
      </c>
      <c r="J339" s="140">
        <v>90.18</v>
      </c>
      <c r="K339" s="240"/>
      <c r="L339" s="254">
        <f t="shared" si="10"/>
        <v>1894.0288700772846</v>
      </c>
      <c r="M339" s="254">
        <f t="shared" si="11"/>
        <v>1668.547761317624</v>
      </c>
    </row>
    <row r="340" spans="1:13" x14ac:dyDescent="0.2">
      <c r="A340" s="399" t="s">
        <v>396</v>
      </c>
      <c r="B340" s="146" t="s">
        <v>223</v>
      </c>
      <c r="C340" s="143">
        <v>4.8395624999996798</v>
      </c>
      <c r="D340" s="11">
        <v>0.172899408284032</v>
      </c>
      <c r="E340" s="11">
        <v>1.7995057531377601</v>
      </c>
      <c r="F340" s="11">
        <v>0</v>
      </c>
      <c r="G340" s="11">
        <v>1.54314137554617</v>
      </c>
      <c r="H340" s="11">
        <v>22.046841579999999</v>
      </c>
      <c r="I340" s="11">
        <v>2.23</v>
      </c>
      <c r="J340" s="11">
        <v>2.91</v>
      </c>
      <c r="K340" s="240"/>
      <c r="L340" s="252">
        <f t="shared" si="10"/>
        <v>4.6617072309953764</v>
      </c>
      <c r="M340" s="252">
        <f t="shared" si="11"/>
        <v>4.4427438271209549</v>
      </c>
    </row>
    <row r="341" spans="1:13" x14ac:dyDescent="0.2">
      <c r="A341" s="399"/>
      <c r="B341" s="147" t="s">
        <v>224</v>
      </c>
      <c r="C341" s="144">
        <v>0</v>
      </c>
      <c r="D341" s="15">
        <v>0</v>
      </c>
      <c r="E341" s="15">
        <v>0</v>
      </c>
      <c r="F341" s="15">
        <v>0</v>
      </c>
      <c r="G341" s="15">
        <v>0</v>
      </c>
      <c r="H341" s="15">
        <v>0</v>
      </c>
      <c r="I341" s="15">
        <v>0</v>
      </c>
      <c r="J341" s="15">
        <v>0</v>
      </c>
      <c r="K341" s="240"/>
      <c r="L341" s="253">
        <f t="shared" si="10"/>
        <v>0</v>
      </c>
      <c r="M341" s="253">
        <f t="shared" si="11"/>
        <v>0</v>
      </c>
    </row>
    <row r="342" spans="1:13" x14ac:dyDescent="0.2">
      <c r="A342" s="399"/>
      <c r="B342" s="147" t="s">
        <v>225</v>
      </c>
      <c r="C342" s="144">
        <v>26.652713942305901</v>
      </c>
      <c r="D342" s="15">
        <v>9.4905565828406893</v>
      </c>
      <c r="E342" s="15">
        <v>22.8682413702888</v>
      </c>
      <c r="F342" s="15">
        <v>28.8161177884596</v>
      </c>
      <c r="G342" s="15">
        <v>21.101561135375601</v>
      </c>
      <c r="H342" s="15">
        <v>20.843942590000001</v>
      </c>
      <c r="I342" s="15">
        <v>12.7</v>
      </c>
      <c r="J342" s="15">
        <v>24.85</v>
      </c>
      <c r="K342" s="240"/>
      <c r="L342" s="253">
        <f t="shared" si="10"/>
        <v>20.353304772752942</v>
      </c>
      <c r="M342" s="253">
        <f t="shared" si="11"/>
        <v>20.915391676158823</v>
      </c>
    </row>
    <row r="343" spans="1:13" ht="13.5" thickBot="1" x14ac:dyDescent="0.25">
      <c r="A343" s="400"/>
      <c r="B343" s="148" t="s">
        <v>226</v>
      </c>
      <c r="C343" s="145">
        <v>0</v>
      </c>
      <c r="D343" s="140">
        <v>0</v>
      </c>
      <c r="E343" s="140">
        <v>8.4989395920487194</v>
      </c>
      <c r="F343" s="140">
        <v>0</v>
      </c>
      <c r="G343" s="140">
        <v>0</v>
      </c>
      <c r="H343" s="140">
        <v>0</v>
      </c>
      <c r="I343" s="140">
        <v>0</v>
      </c>
      <c r="J343" s="140">
        <v>0</v>
      </c>
      <c r="K343" s="240"/>
      <c r="L343" s="254">
        <f t="shared" si="10"/>
        <v>1.2141342274355313</v>
      </c>
      <c r="M343" s="254">
        <f t="shared" si="11"/>
        <v>1.0623674490060899</v>
      </c>
    </row>
    <row r="344" spans="1:13" x14ac:dyDescent="0.2">
      <c r="A344" s="399" t="s">
        <v>397</v>
      </c>
      <c r="B344" s="146" t="s">
        <v>223</v>
      </c>
      <c r="C344" s="143">
        <v>45.726664197625297</v>
      </c>
      <c r="D344" s="11">
        <v>18.646357586135299</v>
      </c>
      <c r="E344" s="11">
        <v>17.966001683253602</v>
      </c>
      <c r="F344" s="11">
        <v>58.693684264279199</v>
      </c>
      <c r="G344" s="11">
        <v>47.648962969384698</v>
      </c>
      <c r="H344" s="11">
        <v>43.067584410000002</v>
      </c>
      <c r="I344" s="11">
        <v>27.63</v>
      </c>
      <c r="J344" s="11">
        <v>142.05000000000001</v>
      </c>
      <c r="K344" s="240"/>
      <c r="L344" s="252">
        <f t="shared" si="10"/>
        <v>37.054179301525437</v>
      </c>
      <c r="M344" s="252">
        <f t="shared" si="11"/>
        <v>50.178656888834759</v>
      </c>
    </row>
    <row r="345" spans="1:13" x14ac:dyDescent="0.2">
      <c r="A345" s="399"/>
      <c r="B345" s="147" t="s">
        <v>224</v>
      </c>
      <c r="C345" s="144">
        <v>0</v>
      </c>
      <c r="D345" s="15">
        <v>0</v>
      </c>
      <c r="E345" s="15">
        <v>0</v>
      </c>
      <c r="F345" s="15">
        <v>0.25189655172415998</v>
      </c>
      <c r="G345" s="15">
        <v>0</v>
      </c>
      <c r="H345" s="15">
        <v>0.84054326899999998</v>
      </c>
      <c r="I345" s="15">
        <v>0</v>
      </c>
      <c r="J345" s="15">
        <v>0</v>
      </c>
      <c r="K345" s="240"/>
      <c r="L345" s="253">
        <f t="shared" si="10"/>
        <v>0.15606283153202286</v>
      </c>
      <c r="M345" s="253">
        <f t="shared" si="11"/>
        <v>0.13655497759051999</v>
      </c>
    </row>
    <row r="346" spans="1:13" x14ac:dyDescent="0.2">
      <c r="A346" s="399"/>
      <c r="B346" s="147" t="s">
        <v>225</v>
      </c>
      <c r="C346" s="144">
        <v>14.7009850208035</v>
      </c>
      <c r="D346" s="15">
        <v>2.29642276422768</v>
      </c>
      <c r="E346" s="15">
        <v>31.592386810932702</v>
      </c>
      <c r="F346" s="15">
        <v>10.6331146610876</v>
      </c>
      <c r="G346" s="15">
        <v>9.4284985134381891</v>
      </c>
      <c r="H346" s="15">
        <v>16.17121831</v>
      </c>
      <c r="I346" s="15">
        <v>3.27</v>
      </c>
      <c r="J346" s="15">
        <v>5.0599999999999996</v>
      </c>
      <c r="K346" s="240"/>
      <c r="L346" s="253">
        <f t="shared" si="10"/>
        <v>12.584660868641381</v>
      </c>
      <c r="M346" s="253">
        <f t="shared" si="11"/>
        <v>11.644078260061208</v>
      </c>
    </row>
    <row r="347" spans="1:13" ht="13.5" thickBot="1" x14ac:dyDescent="0.25">
      <c r="A347" s="400"/>
      <c r="B347" s="148" t="s">
        <v>226</v>
      </c>
      <c r="C347" s="145">
        <v>0</v>
      </c>
      <c r="D347" s="140">
        <v>0</v>
      </c>
      <c r="E347" s="140">
        <v>0</v>
      </c>
      <c r="F347" s="140">
        <v>2.97967105263153</v>
      </c>
      <c r="G347" s="140">
        <v>0</v>
      </c>
      <c r="H347" s="140">
        <v>0</v>
      </c>
      <c r="I347" s="140">
        <v>0</v>
      </c>
      <c r="J347" s="140">
        <v>0</v>
      </c>
      <c r="K347" s="240"/>
      <c r="L347" s="254">
        <f t="shared" si="10"/>
        <v>0.42566729323307573</v>
      </c>
      <c r="M347" s="254">
        <f t="shared" si="11"/>
        <v>0.37245888157894125</v>
      </c>
    </row>
    <row r="348" spans="1:13" x14ac:dyDescent="0.2">
      <c r="A348" s="399" t="s">
        <v>398</v>
      </c>
      <c r="B348" s="146" t="s">
        <v>223</v>
      </c>
      <c r="C348" s="143">
        <v>3.7385993282167198</v>
      </c>
      <c r="D348" s="11">
        <v>0.62371834708977603</v>
      </c>
      <c r="E348" s="11">
        <v>0.173665537475024</v>
      </c>
      <c r="F348" s="11">
        <v>3.47253317704092</v>
      </c>
      <c r="G348" s="11">
        <v>5.4153935720053301</v>
      </c>
      <c r="H348" s="11">
        <v>3.090916928</v>
      </c>
      <c r="I348" s="11">
        <v>10.050000000000001</v>
      </c>
      <c r="J348" s="11">
        <v>14.4</v>
      </c>
      <c r="K348" s="240"/>
      <c r="L348" s="252">
        <f t="shared" si="10"/>
        <v>3.7949752699753958</v>
      </c>
      <c r="M348" s="252">
        <f t="shared" si="11"/>
        <v>5.1206033612284712</v>
      </c>
    </row>
    <row r="349" spans="1:13" x14ac:dyDescent="0.2">
      <c r="A349" s="399"/>
      <c r="B349" s="147" t="s">
        <v>224</v>
      </c>
      <c r="C349" s="144">
        <v>0</v>
      </c>
      <c r="D349" s="15">
        <v>0</v>
      </c>
      <c r="E349" s="15">
        <v>0</v>
      </c>
      <c r="F349" s="15">
        <v>5.0870473537600004E-3</v>
      </c>
      <c r="G349" s="15">
        <v>0</v>
      </c>
      <c r="H349" s="15">
        <v>0</v>
      </c>
      <c r="I349" s="15">
        <v>0.02</v>
      </c>
      <c r="J349" s="15">
        <v>14.31</v>
      </c>
      <c r="K349" s="240"/>
      <c r="L349" s="253">
        <f t="shared" si="10"/>
        <v>3.5838639076800002E-3</v>
      </c>
      <c r="M349" s="253">
        <f t="shared" si="11"/>
        <v>1.79188588091922</v>
      </c>
    </row>
    <row r="350" spans="1:13" x14ac:dyDescent="0.2">
      <c r="A350" s="399"/>
      <c r="B350" s="147" t="s">
        <v>225</v>
      </c>
      <c r="C350" s="144">
        <v>0.14555796552647399</v>
      </c>
      <c r="D350" s="15">
        <v>0.71459152659502201</v>
      </c>
      <c r="E350" s="15">
        <v>0.52563653136524402</v>
      </c>
      <c r="F350" s="15">
        <v>1.8802038698544099</v>
      </c>
      <c r="G350" s="15">
        <v>0.30281675899555199</v>
      </c>
      <c r="H350" s="15">
        <v>0.58324933700000003</v>
      </c>
      <c r="I350" s="15">
        <v>1.1000000000000001</v>
      </c>
      <c r="J350" s="15">
        <v>0.41</v>
      </c>
      <c r="K350" s="240"/>
      <c r="L350" s="253">
        <f t="shared" si="10"/>
        <v>0.75029371276238599</v>
      </c>
      <c r="M350" s="253">
        <f t="shared" si="11"/>
        <v>0.70775699866708774</v>
      </c>
    </row>
    <row r="351" spans="1:13" ht="13.5" thickBot="1" x14ac:dyDescent="0.25">
      <c r="A351" s="400"/>
      <c r="B351" s="148" t="s">
        <v>226</v>
      </c>
      <c r="C351" s="145">
        <v>0</v>
      </c>
      <c r="D351" s="140">
        <v>0</v>
      </c>
      <c r="E351" s="140">
        <v>0.286404520295165</v>
      </c>
      <c r="F351" s="140">
        <v>0</v>
      </c>
      <c r="G351" s="140">
        <v>0</v>
      </c>
      <c r="H351" s="140">
        <v>0</v>
      </c>
      <c r="I351" s="140">
        <v>0</v>
      </c>
      <c r="J351" s="140">
        <v>7.0000000000000007E-2</v>
      </c>
      <c r="K351" s="240"/>
      <c r="L351" s="254">
        <f t="shared" si="10"/>
        <v>4.091493147073786E-2</v>
      </c>
      <c r="M351" s="254">
        <f t="shared" si="11"/>
        <v>4.4550565036895626E-2</v>
      </c>
    </row>
    <row r="352" spans="1:13" x14ac:dyDescent="0.2">
      <c r="A352" s="399" t="s">
        <v>399</v>
      </c>
      <c r="B352" s="146" t="s">
        <v>223</v>
      </c>
      <c r="C352" s="143">
        <v>0.34513363930884999</v>
      </c>
      <c r="D352" s="11">
        <v>1.74547355769219</v>
      </c>
      <c r="E352" s="11">
        <v>1.5101682692304901</v>
      </c>
      <c r="F352" s="11">
        <v>1.1650215517240901</v>
      </c>
      <c r="G352" s="11">
        <v>0.47103467869858801</v>
      </c>
      <c r="H352" s="11">
        <v>2.4074147039999998</v>
      </c>
      <c r="I352" s="11">
        <v>1.04</v>
      </c>
      <c r="J352" s="11">
        <v>2.3199999999999998</v>
      </c>
      <c r="K352" s="240"/>
      <c r="L352" s="252">
        <f t="shared" si="10"/>
        <v>1.2406066286648869</v>
      </c>
      <c r="M352" s="252">
        <f t="shared" si="11"/>
        <v>1.3755308000817761</v>
      </c>
    </row>
    <row r="353" spans="1:13" x14ac:dyDescent="0.2">
      <c r="A353" s="399"/>
      <c r="B353" s="147" t="s">
        <v>224</v>
      </c>
      <c r="C353" s="144">
        <v>0</v>
      </c>
      <c r="D353" s="15">
        <v>1.3275432692306799</v>
      </c>
      <c r="E353" s="15">
        <v>0</v>
      </c>
      <c r="F353" s="15">
        <v>0</v>
      </c>
      <c r="G353" s="15">
        <v>0</v>
      </c>
      <c r="H353" s="15">
        <v>0.74557912800000004</v>
      </c>
      <c r="I353" s="15">
        <v>0</v>
      </c>
      <c r="J353" s="15">
        <v>0</v>
      </c>
      <c r="K353" s="240"/>
      <c r="L353" s="253">
        <f t="shared" si="10"/>
        <v>0.29616034246152573</v>
      </c>
      <c r="M353" s="253">
        <f t="shared" si="11"/>
        <v>0.259140299653835</v>
      </c>
    </row>
    <row r="354" spans="1:13" x14ac:dyDescent="0.2">
      <c r="A354" s="399"/>
      <c r="B354" s="147" t="s">
        <v>225</v>
      </c>
      <c r="C354" s="144">
        <v>14.428558315334501</v>
      </c>
      <c r="D354" s="15">
        <v>10.9357657294177</v>
      </c>
      <c r="E354" s="15">
        <v>13.543703741109899</v>
      </c>
      <c r="F354" s="15">
        <v>6.0114062499997596</v>
      </c>
      <c r="G354" s="15">
        <v>2.1613728108163102</v>
      </c>
      <c r="H354" s="15">
        <v>5.4619954130000004</v>
      </c>
      <c r="I354" s="15">
        <v>1.74</v>
      </c>
      <c r="J354" s="15">
        <v>14.28</v>
      </c>
      <c r="K354" s="240"/>
      <c r="L354" s="253">
        <f t="shared" si="10"/>
        <v>7.7546860370968815</v>
      </c>
      <c r="M354" s="253">
        <f t="shared" si="11"/>
        <v>8.5703502824597706</v>
      </c>
    </row>
    <row r="355" spans="1:13" ht="13.5" thickBot="1" x14ac:dyDescent="0.25">
      <c r="A355" s="400"/>
      <c r="B355" s="148" t="s">
        <v>226</v>
      </c>
      <c r="C355" s="145">
        <v>2.3390199784016898</v>
      </c>
      <c r="D355" s="140">
        <v>0</v>
      </c>
      <c r="E355" s="140">
        <v>0</v>
      </c>
      <c r="F355" s="140">
        <v>0</v>
      </c>
      <c r="G355" s="140">
        <v>0</v>
      </c>
      <c r="H355" s="140">
        <v>0</v>
      </c>
      <c r="I355" s="140">
        <v>0</v>
      </c>
      <c r="J355" s="140">
        <v>0</v>
      </c>
      <c r="K355" s="240"/>
      <c r="L355" s="254">
        <f t="shared" si="10"/>
        <v>0.33414571120024139</v>
      </c>
      <c r="M355" s="254">
        <f t="shared" si="11"/>
        <v>0.29237749730021123</v>
      </c>
    </row>
    <row r="356" spans="1:13" x14ac:dyDescent="0.2">
      <c r="A356" s="399" t="s">
        <v>400</v>
      </c>
      <c r="B356" s="146" t="s">
        <v>223</v>
      </c>
      <c r="C356" s="143">
        <v>0</v>
      </c>
      <c r="D356" s="11">
        <v>0</v>
      </c>
      <c r="E356" s="11">
        <v>0</v>
      </c>
      <c r="F356" s="11">
        <v>0</v>
      </c>
      <c r="G356" s="11">
        <v>0</v>
      </c>
      <c r="H356" s="11">
        <v>0</v>
      </c>
      <c r="I356" s="11">
        <v>0</v>
      </c>
      <c r="J356" s="11">
        <v>0</v>
      </c>
      <c r="K356" s="240"/>
      <c r="L356" s="252">
        <f t="shared" si="10"/>
        <v>0</v>
      </c>
      <c r="M356" s="252">
        <f t="shared" si="11"/>
        <v>0</v>
      </c>
    </row>
    <row r="357" spans="1:13" x14ac:dyDescent="0.2">
      <c r="A357" s="399"/>
      <c r="B357" s="147" t="s">
        <v>224</v>
      </c>
      <c r="C357" s="144">
        <v>0</v>
      </c>
      <c r="D357" s="15">
        <v>0</v>
      </c>
      <c r="E357" s="15">
        <v>0</v>
      </c>
      <c r="F357" s="15">
        <v>0</v>
      </c>
      <c r="G357" s="15">
        <v>0</v>
      </c>
      <c r="H357" s="15">
        <v>0</v>
      </c>
      <c r="I357" s="15">
        <v>0</v>
      </c>
      <c r="J357" s="15">
        <v>0</v>
      </c>
      <c r="K357" s="240"/>
      <c r="L357" s="253">
        <f t="shared" si="10"/>
        <v>0</v>
      </c>
      <c r="M357" s="253">
        <f t="shared" si="11"/>
        <v>0</v>
      </c>
    </row>
    <row r="358" spans="1:13" x14ac:dyDescent="0.2">
      <c r="A358" s="399"/>
      <c r="B358" s="147" t="s">
        <v>225</v>
      </c>
      <c r="C358" s="144">
        <v>0.65309602649000398</v>
      </c>
      <c r="D358" s="15">
        <v>0.22987762237764001</v>
      </c>
      <c r="E358" s="15">
        <v>0</v>
      </c>
      <c r="F358" s="15">
        <v>0</v>
      </c>
      <c r="G358" s="15">
        <v>0</v>
      </c>
      <c r="H358" s="15">
        <v>0</v>
      </c>
      <c r="I358" s="15">
        <v>0</v>
      </c>
      <c r="J358" s="15">
        <v>0</v>
      </c>
      <c r="K358" s="240"/>
      <c r="L358" s="253">
        <f t="shared" si="10"/>
        <v>0.12613909269537771</v>
      </c>
      <c r="M358" s="253">
        <f t="shared" si="11"/>
        <v>0.11037170610845549</v>
      </c>
    </row>
    <row r="359" spans="1:13" ht="13.5" thickBot="1" x14ac:dyDescent="0.25">
      <c r="A359" s="400"/>
      <c r="B359" s="148" t="s">
        <v>226</v>
      </c>
      <c r="C359" s="145">
        <v>0</v>
      </c>
      <c r="D359" s="140">
        <v>0</v>
      </c>
      <c r="E359" s="140">
        <v>0</v>
      </c>
      <c r="F359" s="140">
        <v>4.10546751968546</v>
      </c>
      <c r="G359" s="140">
        <v>0</v>
      </c>
      <c r="H359" s="140">
        <v>0</v>
      </c>
      <c r="I359" s="140">
        <v>0</v>
      </c>
      <c r="J359" s="140">
        <v>1.88</v>
      </c>
      <c r="K359" s="240"/>
      <c r="L359" s="254">
        <f t="shared" si="10"/>
        <v>0.58649535995506574</v>
      </c>
      <c r="M359" s="254">
        <f t="shared" si="11"/>
        <v>0.74818343996068248</v>
      </c>
    </row>
    <row r="360" spans="1:13" x14ac:dyDescent="0.2">
      <c r="A360" s="399" t="s">
        <v>401</v>
      </c>
      <c r="B360" s="146" t="s">
        <v>223</v>
      </c>
      <c r="C360" s="143">
        <v>0</v>
      </c>
      <c r="D360" s="11">
        <v>0</v>
      </c>
      <c r="E360" s="11">
        <v>0</v>
      </c>
      <c r="F360" s="11">
        <v>0</v>
      </c>
      <c r="G360" s="11">
        <v>0</v>
      </c>
      <c r="H360" s="11">
        <v>0</v>
      </c>
      <c r="I360" s="11">
        <v>0</v>
      </c>
      <c r="J360" s="11">
        <v>0</v>
      </c>
      <c r="K360" s="240"/>
      <c r="L360" s="252">
        <f t="shared" si="10"/>
        <v>0</v>
      </c>
      <c r="M360" s="252">
        <f t="shared" si="11"/>
        <v>0</v>
      </c>
    </row>
    <row r="361" spans="1:13" x14ac:dyDescent="0.2">
      <c r="A361" s="399"/>
      <c r="B361" s="147" t="s">
        <v>224</v>
      </c>
      <c r="C361" s="144">
        <v>0</v>
      </c>
      <c r="D361" s="15">
        <v>0</v>
      </c>
      <c r="E361" s="15">
        <v>0</v>
      </c>
      <c r="F361" s="15">
        <v>0</v>
      </c>
      <c r="G361" s="15">
        <v>0</v>
      </c>
      <c r="H361" s="15">
        <v>0</v>
      </c>
      <c r="I361" s="15">
        <v>0</v>
      </c>
      <c r="J361" s="15">
        <v>0</v>
      </c>
      <c r="K361" s="240"/>
      <c r="L361" s="253">
        <f t="shared" si="10"/>
        <v>0</v>
      </c>
      <c r="M361" s="253">
        <f t="shared" si="11"/>
        <v>0</v>
      </c>
    </row>
    <row r="362" spans="1:13" x14ac:dyDescent="0.2">
      <c r="A362" s="399"/>
      <c r="B362" s="147" t="s">
        <v>225</v>
      </c>
      <c r="C362" s="144">
        <v>0.126990894039723</v>
      </c>
      <c r="D362" s="15">
        <v>0</v>
      </c>
      <c r="E362" s="15">
        <v>0</v>
      </c>
      <c r="F362" s="15">
        <v>0</v>
      </c>
      <c r="G362" s="15">
        <v>0</v>
      </c>
      <c r="H362" s="15">
        <v>0</v>
      </c>
      <c r="I362" s="15">
        <v>0</v>
      </c>
      <c r="J362" s="15">
        <v>0</v>
      </c>
      <c r="K362" s="240"/>
      <c r="L362" s="253">
        <f t="shared" si="10"/>
        <v>1.8141556291388999E-2</v>
      </c>
      <c r="M362" s="253">
        <f t="shared" si="11"/>
        <v>1.5873861754965374E-2</v>
      </c>
    </row>
    <row r="363" spans="1:13" ht="13.5" thickBot="1" x14ac:dyDescent="0.25">
      <c r="A363" s="400"/>
      <c r="B363" s="148" t="s">
        <v>226</v>
      </c>
      <c r="C363" s="145">
        <v>0</v>
      </c>
      <c r="D363" s="140">
        <v>0</v>
      </c>
      <c r="E363" s="140">
        <v>0</v>
      </c>
      <c r="F363" s="140">
        <v>0</v>
      </c>
      <c r="G363" s="140">
        <v>0</v>
      </c>
      <c r="H363" s="140">
        <v>0</v>
      </c>
      <c r="I363" s="140">
        <v>0</v>
      </c>
      <c r="J363" s="140">
        <v>0</v>
      </c>
      <c r="K363" s="240"/>
      <c r="L363" s="254">
        <f t="shared" si="10"/>
        <v>0</v>
      </c>
      <c r="M363" s="254">
        <f t="shared" si="11"/>
        <v>0</v>
      </c>
    </row>
    <row r="364" spans="1:13" x14ac:dyDescent="0.2">
      <c r="A364" s="399" t="s">
        <v>402</v>
      </c>
      <c r="B364" s="146" t="s">
        <v>223</v>
      </c>
      <c r="C364" s="143">
        <v>78.018318880801104</v>
      </c>
      <c r="D364" s="11">
        <v>15.2856239760566</v>
      </c>
      <c r="E364" s="11">
        <v>15.794686868454701</v>
      </c>
      <c r="F364" s="11">
        <v>46.198464577529101</v>
      </c>
      <c r="G364" s="11">
        <v>53.623368174192201</v>
      </c>
      <c r="H364" s="11">
        <v>49.189724849999998</v>
      </c>
      <c r="I364" s="11">
        <v>28.09</v>
      </c>
      <c r="J364" s="11">
        <v>61.46</v>
      </c>
      <c r="K364" s="240"/>
      <c r="L364" s="252">
        <f t="shared" si="10"/>
        <v>40.885741046719097</v>
      </c>
      <c r="M364" s="252">
        <f t="shared" si="11"/>
        <v>43.457523415879209</v>
      </c>
    </row>
    <row r="365" spans="1:13" x14ac:dyDescent="0.2">
      <c r="A365" s="399"/>
      <c r="B365" s="147" t="s">
        <v>224</v>
      </c>
      <c r="C365" s="144">
        <v>41.884275700930097</v>
      </c>
      <c r="D365" s="15">
        <v>15.417164505204299</v>
      </c>
      <c r="E365" s="15">
        <v>10.7925445476354</v>
      </c>
      <c r="F365" s="15">
        <v>1.31603381374725</v>
      </c>
      <c r="G365" s="15">
        <v>1.81864230127875</v>
      </c>
      <c r="H365" s="15">
        <v>22.385830080000002</v>
      </c>
      <c r="I365" s="15">
        <v>11.84</v>
      </c>
      <c r="J365" s="15">
        <v>1.85</v>
      </c>
      <c r="K365" s="240"/>
      <c r="L365" s="253">
        <f t="shared" si="10"/>
        <v>15.0649272783994</v>
      </c>
      <c r="M365" s="253">
        <f t="shared" si="11"/>
        <v>13.413061368599475</v>
      </c>
    </row>
    <row r="366" spans="1:13" x14ac:dyDescent="0.2">
      <c r="A366" s="399"/>
      <c r="B366" s="147" t="s">
        <v>225</v>
      </c>
      <c r="C366" s="144">
        <v>208.48413892626101</v>
      </c>
      <c r="D366" s="15">
        <v>64.166236879816594</v>
      </c>
      <c r="E366" s="15">
        <v>106.023879950756</v>
      </c>
      <c r="F366" s="15">
        <v>76.8352920621317</v>
      </c>
      <c r="G366" s="15">
        <v>102.571777603771</v>
      </c>
      <c r="H366" s="15">
        <v>173.01486489999999</v>
      </c>
      <c r="I366" s="15">
        <v>206.9</v>
      </c>
      <c r="J366" s="15">
        <v>108.56</v>
      </c>
      <c r="K366" s="240"/>
      <c r="L366" s="253">
        <f t="shared" si="10"/>
        <v>133.9994557603909</v>
      </c>
      <c r="M366" s="253">
        <f t="shared" si="11"/>
        <v>130.81952379034203</v>
      </c>
    </row>
    <row r="367" spans="1:13" ht="13.5" thickBot="1" x14ac:dyDescent="0.25">
      <c r="A367" s="400"/>
      <c r="B367" s="148" t="s">
        <v>226</v>
      </c>
      <c r="C367" s="145">
        <v>1008.03314378333</v>
      </c>
      <c r="D367" s="140">
        <v>44.193493990394202</v>
      </c>
      <c r="E367" s="140">
        <v>7.0623924972527696</v>
      </c>
      <c r="F367" s="140">
        <v>27.067973088667799</v>
      </c>
      <c r="G367" s="140">
        <v>208.14661680948799</v>
      </c>
      <c r="H367" s="140">
        <v>1.517119141</v>
      </c>
      <c r="I367" s="140">
        <v>90.07</v>
      </c>
      <c r="J367" s="140">
        <v>1535.25</v>
      </c>
      <c r="K367" s="240"/>
      <c r="L367" s="254">
        <f t="shared" si="10"/>
        <v>198.01296275859039</v>
      </c>
      <c r="M367" s="254">
        <f t="shared" si="11"/>
        <v>365.16759241376656</v>
      </c>
    </row>
    <row r="368" spans="1:13" x14ac:dyDescent="0.2">
      <c r="A368" s="399" t="s">
        <v>403</v>
      </c>
      <c r="B368" s="146" t="s">
        <v>223</v>
      </c>
      <c r="C368" s="143">
        <v>232.00609269104299</v>
      </c>
      <c r="D368" s="11">
        <v>247.796549091663</v>
      </c>
      <c r="E368" s="11">
        <v>356.82805598113299</v>
      </c>
      <c r="F368" s="11">
        <v>721.73854372654102</v>
      </c>
      <c r="G368" s="11">
        <v>809.06897052830595</v>
      </c>
      <c r="H368" s="11">
        <v>636.47001569999998</v>
      </c>
      <c r="I368" s="11">
        <v>1025.01</v>
      </c>
      <c r="J368" s="11">
        <v>986.59</v>
      </c>
      <c r="K368" s="240"/>
      <c r="L368" s="252">
        <f t="shared" si="10"/>
        <v>575.55974681695511</v>
      </c>
      <c r="M368" s="252">
        <f t="shared" si="11"/>
        <v>626.93852846483571</v>
      </c>
    </row>
    <row r="369" spans="1:13" x14ac:dyDescent="0.2">
      <c r="A369" s="399"/>
      <c r="B369" s="147" t="s">
        <v>224</v>
      </c>
      <c r="C369" s="144">
        <v>0</v>
      </c>
      <c r="D369" s="15">
        <v>0</v>
      </c>
      <c r="E369" s="15">
        <v>0</v>
      </c>
      <c r="F369" s="15">
        <v>4.0848440569753404</v>
      </c>
      <c r="G369" s="15">
        <v>0</v>
      </c>
      <c r="H369" s="15">
        <v>6.8106157539999996</v>
      </c>
      <c r="I369" s="15">
        <v>0</v>
      </c>
      <c r="J369" s="15">
        <v>0</v>
      </c>
      <c r="K369" s="240"/>
      <c r="L369" s="253">
        <f t="shared" si="10"/>
        <v>1.5564942587107626</v>
      </c>
      <c r="M369" s="253">
        <f t="shared" si="11"/>
        <v>1.3619324763719174</v>
      </c>
    </row>
    <row r="370" spans="1:13" x14ac:dyDescent="0.2">
      <c r="A370" s="399"/>
      <c r="B370" s="147" t="s">
        <v>225</v>
      </c>
      <c r="C370" s="144">
        <v>17.851082903346601</v>
      </c>
      <c r="D370" s="15">
        <v>17.501367040454301</v>
      </c>
      <c r="E370" s="15">
        <v>23.858771838886199</v>
      </c>
      <c r="F370" s="15">
        <v>12.8448871753878</v>
      </c>
      <c r="G370" s="15">
        <v>51.538752595653598</v>
      </c>
      <c r="H370" s="15">
        <v>18.99956495</v>
      </c>
      <c r="I370" s="15">
        <v>15.55</v>
      </c>
      <c r="J370" s="15">
        <v>33.299999999999997</v>
      </c>
      <c r="K370" s="240"/>
      <c r="L370" s="253">
        <f t="shared" si="10"/>
        <v>22.592060929104072</v>
      </c>
      <c r="M370" s="253">
        <f t="shared" si="11"/>
        <v>23.930553312966062</v>
      </c>
    </row>
    <row r="371" spans="1:13" ht="13.5" thickBot="1" x14ac:dyDescent="0.25">
      <c r="A371" s="400"/>
      <c r="B371" s="148" t="s">
        <v>226</v>
      </c>
      <c r="C371" s="145">
        <v>121.734819201988</v>
      </c>
      <c r="D371" s="140">
        <v>0</v>
      </c>
      <c r="E371" s="140">
        <v>0</v>
      </c>
      <c r="F371" s="140">
        <v>0</v>
      </c>
      <c r="G371" s="140">
        <v>0</v>
      </c>
      <c r="H371" s="140">
        <v>0</v>
      </c>
      <c r="I371" s="140">
        <v>0</v>
      </c>
      <c r="J371" s="140">
        <v>0</v>
      </c>
      <c r="K371" s="240"/>
      <c r="L371" s="254">
        <f t="shared" si="10"/>
        <v>17.390688457426858</v>
      </c>
      <c r="M371" s="254">
        <f t="shared" si="11"/>
        <v>15.2168524002485</v>
      </c>
    </row>
    <row r="372" spans="1:13" x14ac:dyDescent="0.2">
      <c r="A372" s="399" t="s">
        <v>404</v>
      </c>
      <c r="B372" s="146" t="s">
        <v>223</v>
      </c>
      <c r="C372" s="143">
        <v>0</v>
      </c>
      <c r="D372" s="11">
        <v>0</v>
      </c>
      <c r="E372" s="11">
        <v>0</v>
      </c>
      <c r="F372" s="11">
        <v>0</v>
      </c>
      <c r="G372" s="11">
        <v>0</v>
      </c>
      <c r="H372" s="11">
        <v>0</v>
      </c>
      <c r="I372" s="11">
        <v>0</v>
      </c>
      <c r="J372" s="11">
        <v>0</v>
      </c>
      <c r="K372" s="240"/>
      <c r="L372" s="252">
        <f t="shared" si="10"/>
        <v>0</v>
      </c>
      <c r="M372" s="252">
        <f t="shared" si="11"/>
        <v>0</v>
      </c>
    </row>
    <row r="373" spans="1:13" x14ac:dyDescent="0.2">
      <c r="A373" s="399"/>
      <c r="B373" s="147" t="s">
        <v>224</v>
      </c>
      <c r="C373" s="144">
        <v>0</v>
      </c>
      <c r="D373" s="15">
        <v>0</v>
      </c>
      <c r="E373" s="15">
        <v>0</v>
      </c>
      <c r="F373" s="15">
        <v>0</v>
      </c>
      <c r="G373" s="15">
        <v>0</v>
      </c>
      <c r="H373" s="15">
        <v>0</v>
      </c>
      <c r="I373" s="15">
        <v>0</v>
      </c>
      <c r="J373" s="15">
        <v>0</v>
      </c>
      <c r="K373" s="240"/>
      <c r="L373" s="253">
        <f t="shared" si="10"/>
        <v>0</v>
      </c>
      <c r="M373" s="253">
        <f t="shared" si="11"/>
        <v>0</v>
      </c>
    </row>
    <row r="374" spans="1:13" x14ac:dyDescent="0.2">
      <c r="A374" s="399"/>
      <c r="B374" s="147" t="s">
        <v>225</v>
      </c>
      <c r="C374" s="144">
        <v>0.124975165562902</v>
      </c>
      <c r="D374" s="15">
        <v>0</v>
      </c>
      <c r="E374" s="15">
        <v>0</v>
      </c>
      <c r="F374" s="15">
        <v>0</v>
      </c>
      <c r="G374" s="15">
        <v>3.1217948717951999E-2</v>
      </c>
      <c r="H374" s="15">
        <v>0</v>
      </c>
      <c r="I374" s="15">
        <v>0</v>
      </c>
      <c r="J374" s="15">
        <v>0.22</v>
      </c>
      <c r="K374" s="240"/>
      <c r="L374" s="253">
        <f t="shared" si="10"/>
        <v>2.2313302040122E-2</v>
      </c>
      <c r="M374" s="253">
        <f t="shared" si="11"/>
        <v>4.702413928510675E-2</v>
      </c>
    </row>
    <row r="375" spans="1:13" ht="13.5" thickBot="1" x14ac:dyDescent="0.25">
      <c r="A375" s="400"/>
      <c r="B375" s="148" t="s">
        <v>226</v>
      </c>
      <c r="C375" s="145">
        <v>0</v>
      </c>
      <c r="D375" s="140">
        <v>0</v>
      </c>
      <c r="E375" s="140">
        <v>0</v>
      </c>
      <c r="F375" s="140">
        <v>0</v>
      </c>
      <c r="G375" s="140">
        <v>0</v>
      </c>
      <c r="H375" s="140">
        <v>1.5364760150000001</v>
      </c>
      <c r="I375" s="140">
        <v>0</v>
      </c>
      <c r="J375" s="140">
        <v>2.85</v>
      </c>
      <c r="K375" s="240"/>
      <c r="L375" s="254">
        <f t="shared" si="10"/>
        <v>0.21949657357142857</v>
      </c>
      <c r="M375" s="254">
        <f t="shared" si="11"/>
        <v>0.54830950187500005</v>
      </c>
    </row>
    <row r="376" spans="1:13" x14ac:dyDescent="0.2">
      <c r="A376" s="399" t="s">
        <v>283</v>
      </c>
      <c r="B376" s="146" t="s">
        <v>223</v>
      </c>
      <c r="C376" s="143">
        <v>2.4003452469975999</v>
      </c>
      <c r="D376" s="11">
        <v>1.4949637957317901</v>
      </c>
      <c r="E376" s="11">
        <v>58.149183352539403</v>
      </c>
      <c r="F376" s="11">
        <v>20.4184303523854</v>
      </c>
      <c r="G376" s="11">
        <v>10.1877027786203</v>
      </c>
      <c r="H376" s="11">
        <v>10.99077048</v>
      </c>
      <c r="I376" s="11">
        <v>31.43</v>
      </c>
      <c r="J376" s="11">
        <v>16.86</v>
      </c>
      <c r="K376" s="240"/>
      <c r="L376" s="252">
        <f t="shared" si="10"/>
        <v>19.295913715182071</v>
      </c>
      <c r="M376" s="252">
        <f t="shared" si="11"/>
        <v>18.991424500784312</v>
      </c>
    </row>
    <row r="377" spans="1:13" x14ac:dyDescent="0.2">
      <c r="A377" s="399"/>
      <c r="B377" s="147" t="s">
        <v>224</v>
      </c>
      <c r="C377" s="144">
        <v>61.128742532974897</v>
      </c>
      <c r="D377" s="15">
        <v>0</v>
      </c>
      <c r="E377" s="15">
        <v>46.479840737582101</v>
      </c>
      <c r="F377" s="15">
        <v>21.804064264705801</v>
      </c>
      <c r="G377" s="15">
        <v>152.86076385296701</v>
      </c>
      <c r="H377" s="15">
        <v>46.460337930000001</v>
      </c>
      <c r="I377" s="15">
        <v>0.12</v>
      </c>
      <c r="J377" s="15">
        <v>0.01</v>
      </c>
      <c r="K377" s="240"/>
      <c r="L377" s="253">
        <f t="shared" si="10"/>
        <v>46.979107045461397</v>
      </c>
      <c r="M377" s="253">
        <f t="shared" si="11"/>
        <v>41.107968664778724</v>
      </c>
    </row>
    <row r="378" spans="1:13" x14ac:dyDescent="0.2">
      <c r="A378" s="399"/>
      <c r="B378" s="147" t="s">
        <v>225</v>
      </c>
      <c r="C378" s="144">
        <v>0.59745246470560298</v>
      </c>
      <c r="D378" s="15">
        <v>0</v>
      </c>
      <c r="E378" s="15">
        <v>15.8816700236936</v>
      </c>
      <c r="F378" s="15">
        <v>0.77762322414604601</v>
      </c>
      <c r="G378" s="15">
        <v>3.5733868076555102</v>
      </c>
      <c r="H378" s="15">
        <v>8.1407337270000006</v>
      </c>
      <c r="I378" s="15">
        <v>4.83</v>
      </c>
      <c r="J378" s="15">
        <v>0.64</v>
      </c>
      <c r="K378" s="240"/>
      <c r="L378" s="253">
        <f t="shared" si="10"/>
        <v>4.8286951781715368</v>
      </c>
      <c r="M378" s="253">
        <f t="shared" si="11"/>
        <v>4.3051082809000949</v>
      </c>
    </row>
    <row r="379" spans="1:13" ht="13.5" thickBot="1" x14ac:dyDescent="0.25">
      <c r="A379" s="400"/>
      <c r="B379" s="148" t="s">
        <v>226</v>
      </c>
      <c r="C379" s="145">
        <v>0</v>
      </c>
      <c r="D379" s="140">
        <v>0</v>
      </c>
      <c r="E379" s="140">
        <v>0</v>
      </c>
      <c r="F379" s="140">
        <v>0</v>
      </c>
      <c r="G379" s="140">
        <v>0</v>
      </c>
      <c r="H379" s="140">
        <v>0</v>
      </c>
      <c r="I379" s="140">
        <v>80.12</v>
      </c>
      <c r="J379" s="140">
        <v>0</v>
      </c>
      <c r="K379" s="240"/>
      <c r="L379" s="254">
        <f t="shared" si="10"/>
        <v>11.445714285714287</v>
      </c>
      <c r="M379" s="254">
        <f t="shared" si="11"/>
        <v>10.015000000000001</v>
      </c>
    </row>
    <row r="380" spans="1:13" x14ac:dyDescent="0.2">
      <c r="A380" s="399" t="s">
        <v>405</v>
      </c>
      <c r="B380" s="146" t="s">
        <v>223</v>
      </c>
      <c r="C380" s="143">
        <v>0.19345868644065001</v>
      </c>
      <c r="D380" s="11">
        <v>0.25735772357724002</v>
      </c>
      <c r="E380" s="11">
        <v>6.5177223557699104</v>
      </c>
      <c r="F380" s="11">
        <v>1.3216068935162799</v>
      </c>
      <c r="G380" s="11">
        <v>4.6996616972467802</v>
      </c>
      <c r="H380" s="11">
        <v>7.3719823790000003</v>
      </c>
      <c r="I380" s="11">
        <v>0.91</v>
      </c>
      <c r="J380" s="11">
        <v>3.4</v>
      </c>
      <c r="K380" s="240"/>
      <c r="L380" s="252">
        <f t="shared" si="10"/>
        <v>3.0388271050786946</v>
      </c>
      <c r="M380" s="252">
        <f t="shared" si="11"/>
        <v>3.0839737169438575</v>
      </c>
    </row>
    <row r="381" spans="1:13" x14ac:dyDescent="0.2">
      <c r="A381" s="399"/>
      <c r="B381" s="147" t="s">
        <v>224</v>
      </c>
      <c r="C381" s="144">
        <v>0</v>
      </c>
      <c r="D381" s="15">
        <v>0</v>
      </c>
      <c r="E381" s="15">
        <v>1.04189903846164</v>
      </c>
      <c r="F381" s="15">
        <v>0</v>
      </c>
      <c r="G381" s="15">
        <v>0</v>
      </c>
      <c r="H381" s="15">
        <v>0.19640801899999999</v>
      </c>
      <c r="I381" s="15">
        <v>0</v>
      </c>
      <c r="J381" s="15">
        <v>30.97</v>
      </c>
      <c r="K381" s="240"/>
      <c r="L381" s="253">
        <f t="shared" si="10"/>
        <v>0.17690100820880569</v>
      </c>
      <c r="M381" s="253">
        <f t="shared" si="11"/>
        <v>4.0260383821827048</v>
      </c>
    </row>
    <row r="382" spans="1:13" x14ac:dyDescent="0.2">
      <c r="A382" s="399"/>
      <c r="B382" s="147" t="s">
        <v>225</v>
      </c>
      <c r="C382" s="144">
        <v>0.14186970338981</v>
      </c>
      <c r="D382" s="15">
        <v>9.8983739837399998E-2</v>
      </c>
      <c r="E382" s="15">
        <v>1.77795973557711</v>
      </c>
      <c r="F382" s="15">
        <v>2.3275300509956298</v>
      </c>
      <c r="G382" s="15">
        <v>0.118229993777833</v>
      </c>
      <c r="H382" s="15">
        <v>2.9840235850000001</v>
      </c>
      <c r="I382" s="15">
        <v>0.28000000000000003</v>
      </c>
      <c r="J382" s="15">
        <v>0.77</v>
      </c>
      <c r="K382" s="240"/>
      <c r="L382" s="253">
        <f t="shared" si="10"/>
        <v>1.1040852583682548</v>
      </c>
      <c r="M382" s="253">
        <f t="shared" si="11"/>
        <v>1.0623246010722229</v>
      </c>
    </row>
    <row r="383" spans="1:13" ht="13.5" thickBot="1" x14ac:dyDescent="0.25">
      <c r="A383" s="400"/>
      <c r="B383" s="148" t="s">
        <v>226</v>
      </c>
      <c r="C383" s="145">
        <v>0</v>
      </c>
      <c r="D383" s="140">
        <v>0</v>
      </c>
      <c r="E383" s="140">
        <v>0</v>
      </c>
      <c r="F383" s="140">
        <v>0</v>
      </c>
      <c r="G383" s="140">
        <v>0</v>
      </c>
      <c r="H383" s="140">
        <v>0</v>
      </c>
      <c r="I383" s="140">
        <v>0</v>
      </c>
      <c r="J383" s="140">
        <v>0</v>
      </c>
      <c r="K383" s="240"/>
      <c r="L383" s="254">
        <f t="shared" si="10"/>
        <v>0</v>
      </c>
      <c r="M383" s="254">
        <f t="shared" si="11"/>
        <v>0</v>
      </c>
    </row>
    <row r="384" spans="1:13" x14ac:dyDescent="0.2">
      <c r="A384" s="399" t="s">
        <v>406</v>
      </c>
      <c r="B384" s="146" t="s">
        <v>223</v>
      </c>
      <c r="C384" s="143">
        <v>21.991918450966999</v>
      </c>
      <c r="D384" s="11">
        <v>5.1093496269804897</v>
      </c>
      <c r="E384" s="11">
        <v>3.5683644966106902</v>
      </c>
      <c r="F384" s="11">
        <v>4.8592778791035798</v>
      </c>
      <c r="G384" s="11">
        <v>6.7409640928246803</v>
      </c>
      <c r="H384" s="11">
        <v>4.8935468719999999</v>
      </c>
      <c r="I384" s="11">
        <v>5.5</v>
      </c>
      <c r="J384" s="11">
        <v>10.24</v>
      </c>
      <c r="K384" s="240"/>
      <c r="L384" s="252">
        <f t="shared" si="10"/>
        <v>7.523345916926635</v>
      </c>
      <c r="M384" s="252">
        <f t="shared" si="11"/>
        <v>7.8629276773108057</v>
      </c>
    </row>
    <row r="385" spans="1:13" x14ac:dyDescent="0.2">
      <c r="A385" s="399"/>
      <c r="B385" s="147" t="s">
        <v>224</v>
      </c>
      <c r="C385" s="144">
        <v>3.6603044871798698</v>
      </c>
      <c r="D385" s="15">
        <v>3.6792582417580003E-2</v>
      </c>
      <c r="E385" s="15">
        <v>0</v>
      </c>
      <c r="F385" s="15">
        <v>0</v>
      </c>
      <c r="G385" s="15">
        <v>0</v>
      </c>
      <c r="H385" s="15">
        <v>0</v>
      </c>
      <c r="I385" s="15">
        <v>1.49</v>
      </c>
      <c r="J385" s="15">
        <v>0.69</v>
      </c>
      <c r="K385" s="240"/>
      <c r="L385" s="253">
        <f t="shared" si="10"/>
        <v>0.74101386708535</v>
      </c>
      <c r="M385" s="253">
        <f t="shared" si="11"/>
        <v>0.73463713369968131</v>
      </c>
    </row>
    <row r="386" spans="1:13" x14ac:dyDescent="0.2">
      <c r="A386" s="399"/>
      <c r="B386" s="147" t="s">
        <v>225</v>
      </c>
      <c r="C386" s="144">
        <v>198.694479331899</v>
      </c>
      <c r="D386" s="15">
        <v>80.675348367097399</v>
      </c>
      <c r="E386" s="15">
        <v>41.601949251111002</v>
      </c>
      <c r="F386" s="15">
        <v>22.097276055236001</v>
      </c>
      <c r="G386" s="15">
        <v>76.0521592750856</v>
      </c>
      <c r="H386" s="15">
        <v>157.89928399999999</v>
      </c>
      <c r="I386" s="15">
        <v>115.83</v>
      </c>
      <c r="J386" s="15">
        <v>121.55</v>
      </c>
      <c r="K386" s="240"/>
      <c r="L386" s="253">
        <f t="shared" si="10"/>
        <v>98.978642325775581</v>
      </c>
      <c r="M386" s="253">
        <f t="shared" si="11"/>
        <v>101.80006203505363</v>
      </c>
    </row>
    <row r="387" spans="1:13" ht="13.5" thickBot="1" x14ac:dyDescent="0.25">
      <c r="A387" s="400"/>
      <c r="B387" s="148" t="s">
        <v>226</v>
      </c>
      <c r="C387" s="145">
        <v>4.6136739780094</v>
      </c>
      <c r="D387" s="140">
        <v>0</v>
      </c>
      <c r="E387" s="140">
        <v>0.37999611801244398</v>
      </c>
      <c r="F387" s="140">
        <v>0</v>
      </c>
      <c r="G387" s="140">
        <v>7616.8849752550996</v>
      </c>
      <c r="H387" s="140">
        <v>0</v>
      </c>
      <c r="I387" s="140">
        <v>1.81</v>
      </c>
      <c r="J387" s="140">
        <v>0</v>
      </c>
      <c r="K387" s="240"/>
      <c r="L387" s="254">
        <f t="shared" si="10"/>
        <v>1089.0983779073031</v>
      </c>
      <c r="M387" s="254">
        <f t="shared" si="11"/>
        <v>952.96108066889019</v>
      </c>
    </row>
    <row r="388" spans="1:13" x14ac:dyDescent="0.2">
      <c r="A388" s="399" t="s">
        <v>407</v>
      </c>
      <c r="B388" s="146" t="s">
        <v>223</v>
      </c>
      <c r="C388" s="143">
        <v>27.480503064891</v>
      </c>
      <c r="D388" s="11">
        <v>27.946184593793799</v>
      </c>
      <c r="E388" s="11">
        <v>17.0684134615373</v>
      </c>
      <c r="F388" s="11">
        <v>42.978259212049302</v>
      </c>
      <c r="G388" s="11">
        <v>62.818751421543602</v>
      </c>
      <c r="H388" s="11">
        <v>97.464585990000003</v>
      </c>
      <c r="I388" s="11">
        <v>53.2</v>
      </c>
      <c r="J388" s="11">
        <v>88.77</v>
      </c>
      <c r="K388" s="240"/>
      <c r="L388" s="252">
        <f t="shared" si="10"/>
        <v>46.99381396340214</v>
      </c>
      <c r="M388" s="252">
        <f t="shared" si="11"/>
        <v>52.215837217976869</v>
      </c>
    </row>
    <row r="389" spans="1:13" x14ac:dyDescent="0.2">
      <c r="A389" s="399"/>
      <c r="B389" s="147" t="s">
        <v>224</v>
      </c>
      <c r="C389" s="144">
        <v>63.056184102369301</v>
      </c>
      <c r="D389" s="15">
        <v>95.1885504935141</v>
      </c>
      <c r="E389" s="15">
        <v>91.361668269224694</v>
      </c>
      <c r="F389" s="15">
        <v>157.04017002537199</v>
      </c>
      <c r="G389" s="15">
        <v>222.76919739343299</v>
      </c>
      <c r="H389" s="15">
        <v>298.52149850000001</v>
      </c>
      <c r="I389" s="15">
        <v>188.69</v>
      </c>
      <c r="J389" s="15">
        <v>221.82</v>
      </c>
      <c r="K389" s="240"/>
      <c r="L389" s="253">
        <f t="shared" ref="L389:L452" si="12">AVERAGE(C389:I389)</f>
        <v>159.51818125484473</v>
      </c>
      <c r="M389" s="253">
        <f t="shared" ref="M389:M452" si="13">AVERAGE(C389:J389)</f>
        <v>167.30590859798914</v>
      </c>
    </row>
    <row r="390" spans="1:13" x14ac:dyDescent="0.2">
      <c r="A390" s="399"/>
      <c r="B390" s="147" t="s">
        <v>225</v>
      </c>
      <c r="C390" s="144">
        <v>18.240611711133099</v>
      </c>
      <c r="D390" s="15">
        <v>5.4005347785471898</v>
      </c>
      <c r="E390" s="15">
        <v>10.664831730768499</v>
      </c>
      <c r="F390" s="15">
        <v>7.4720364208078101</v>
      </c>
      <c r="G390" s="15">
        <v>35.939689728102501</v>
      </c>
      <c r="H390" s="15">
        <v>114.00991190000001</v>
      </c>
      <c r="I390" s="15">
        <v>75.489999999999995</v>
      </c>
      <c r="J390" s="15">
        <v>6</v>
      </c>
      <c r="K390" s="240"/>
      <c r="L390" s="253">
        <f t="shared" si="12"/>
        <v>38.173945181337011</v>
      </c>
      <c r="M390" s="253">
        <f t="shared" si="13"/>
        <v>34.152202033669887</v>
      </c>
    </row>
    <row r="391" spans="1:13" ht="13.5" thickBot="1" x14ac:dyDescent="0.25">
      <c r="A391" s="400"/>
      <c r="B391" s="148" t="s">
        <v>226</v>
      </c>
      <c r="C391" s="145">
        <v>6.2161091549296996</v>
      </c>
      <c r="D391" s="140">
        <v>0</v>
      </c>
      <c r="E391" s="140">
        <v>1.0091201923076201</v>
      </c>
      <c r="F391" s="140">
        <v>0.649302053512403</v>
      </c>
      <c r="G391" s="140">
        <v>11.970846036586099</v>
      </c>
      <c r="H391" s="140">
        <v>26.144411609999999</v>
      </c>
      <c r="I391" s="140">
        <v>0</v>
      </c>
      <c r="J391" s="140">
        <v>0</v>
      </c>
      <c r="K391" s="240"/>
      <c r="L391" s="254">
        <f t="shared" si="12"/>
        <v>6.5699698639051167</v>
      </c>
      <c r="M391" s="254">
        <f t="shared" si="13"/>
        <v>5.7487236309169774</v>
      </c>
    </row>
    <row r="392" spans="1:13" x14ac:dyDescent="0.2">
      <c r="A392" s="399" t="s">
        <v>408</v>
      </c>
      <c r="B392" s="146" t="s">
        <v>223</v>
      </c>
      <c r="C392" s="143">
        <v>203.763699388161</v>
      </c>
      <c r="D392" s="11">
        <v>249.51768504175701</v>
      </c>
      <c r="E392" s="11">
        <v>354.85438385713297</v>
      </c>
      <c r="F392" s="11">
        <v>172.239642050084</v>
      </c>
      <c r="G392" s="11">
        <v>318.02016631616601</v>
      </c>
      <c r="H392" s="11">
        <v>372.84836480000001</v>
      </c>
      <c r="I392" s="11">
        <v>312.75</v>
      </c>
      <c r="J392" s="11">
        <v>284.79000000000002</v>
      </c>
      <c r="K392" s="240"/>
      <c r="L392" s="252">
        <f t="shared" si="12"/>
        <v>283.42770592190016</v>
      </c>
      <c r="M392" s="252">
        <f t="shared" si="13"/>
        <v>283.59799268166262</v>
      </c>
    </row>
    <row r="393" spans="1:13" x14ac:dyDescent="0.2">
      <c r="A393" s="399"/>
      <c r="B393" s="147" t="s">
        <v>224</v>
      </c>
      <c r="C393" s="144">
        <v>281.067341440223</v>
      </c>
      <c r="D393" s="15">
        <v>49.309898481454198</v>
      </c>
      <c r="E393" s="15">
        <v>387.37507267603303</v>
      </c>
      <c r="F393" s="15">
        <v>221.38164717584101</v>
      </c>
      <c r="G393" s="15">
        <v>402.08821309802101</v>
      </c>
      <c r="H393" s="15">
        <v>129.45927180000001</v>
      </c>
      <c r="I393" s="15">
        <v>71.459999999999994</v>
      </c>
      <c r="J393" s="15">
        <v>187.72</v>
      </c>
      <c r="K393" s="240"/>
      <c r="L393" s="253">
        <f t="shared" si="12"/>
        <v>220.30592066736745</v>
      </c>
      <c r="M393" s="253">
        <f t="shared" si="13"/>
        <v>216.23268058394652</v>
      </c>
    </row>
    <row r="394" spans="1:13" x14ac:dyDescent="0.2">
      <c r="A394" s="399"/>
      <c r="B394" s="147" t="s">
        <v>225</v>
      </c>
      <c r="C394" s="144">
        <v>218.16690962490699</v>
      </c>
      <c r="D394" s="15">
        <v>193.148817318402</v>
      </c>
      <c r="E394" s="15">
        <v>62.048522002656398</v>
      </c>
      <c r="F394" s="15">
        <v>78.168621744733997</v>
      </c>
      <c r="G394" s="15">
        <v>166.508116138833</v>
      </c>
      <c r="H394" s="15">
        <v>541.66317590000006</v>
      </c>
      <c r="I394" s="15">
        <v>134</v>
      </c>
      <c r="J394" s="15">
        <v>505.56</v>
      </c>
      <c r="K394" s="240"/>
      <c r="L394" s="253">
        <f t="shared" si="12"/>
        <v>199.1005946756475</v>
      </c>
      <c r="M394" s="253">
        <f t="shared" si="13"/>
        <v>237.40802034119156</v>
      </c>
    </row>
    <row r="395" spans="1:13" ht="13.5" thickBot="1" x14ac:dyDescent="0.25">
      <c r="A395" s="400"/>
      <c r="B395" s="148" t="s">
        <v>226</v>
      </c>
      <c r="C395" s="145">
        <v>108.06468351587399</v>
      </c>
      <c r="D395" s="140">
        <v>362.32232521181197</v>
      </c>
      <c r="E395" s="140">
        <v>1146.1559779644199</v>
      </c>
      <c r="F395" s="140">
        <v>208.883288267712</v>
      </c>
      <c r="G395" s="140">
        <v>1370.21906919654</v>
      </c>
      <c r="H395" s="140">
        <v>251.54747259999999</v>
      </c>
      <c r="I395" s="140">
        <v>5525.39</v>
      </c>
      <c r="J395" s="140">
        <v>265.27</v>
      </c>
      <c r="K395" s="240"/>
      <c r="L395" s="254">
        <f t="shared" si="12"/>
        <v>1281.7975452509086</v>
      </c>
      <c r="M395" s="254">
        <f t="shared" si="13"/>
        <v>1154.731602094545</v>
      </c>
    </row>
    <row r="396" spans="1:13" x14ac:dyDescent="0.2">
      <c r="A396" s="399" t="s">
        <v>409</v>
      </c>
      <c r="B396" s="146" t="s">
        <v>223</v>
      </c>
      <c r="C396" s="143">
        <v>24.5130373316752</v>
      </c>
      <c r="D396" s="11">
        <v>1.18904780436242</v>
      </c>
      <c r="E396" s="11">
        <v>5.1882026949361002</v>
      </c>
      <c r="F396" s="11">
        <v>2.7246537305788601</v>
      </c>
      <c r="G396" s="11">
        <v>11.936131293228501</v>
      </c>
      <c r="H396" s="11">
        <v>27.543632639999998</v>
      </c>
      <c r="I396" s="11">
        <v>9.41</v>
      </c>
      <c r="J396" s="11">
        <v>13.92</v>
      </c>
      <c r="K396" s="240"/>
      <c r="L396" s="252">
        <f t="shared" si="12"/>
        <v>11.786386499254437</v>
      </c>
      <c r="M396" s="252">
        <f t="shared" si="13"/>
        <v>12.053088186847633</v>
      </c>
    </row>
    <row r="397" spans="1:13" x14ac:dyDescent="0.2">
      <c r="A397" s="399"/>
      <c r="B397" s="147" t="s">
        <v>224</v>
      </c>
      <c r="C397" s="144">
        <v>10.646025874636299</v>
      </c>
      <c r="D397" s="15">
        <v>0.12820379656158901</v>
      </c>
      <c r="E397" s="15">
        <v>16.227256068725701</v>
      </c>
      <c r="F397" s="15">
        <v>108.89842270194001</v>
      </c>
      <c r="G397" s="15">
        <v>62.798674204781598</v>
      </c>
      <c r="H397" s="15">
        <v>30.854915170000002</v>
      </c>
      <c r="I397" s="15">
        <v>0</v>
      </c>
      <c r="J397" s="15">
        <v>0</v>
      </c>
      <c r="K397" s="240"/>
      <c r="L397" s="253">
        <f t="shared" si="12"/>
        <v>32.793356830949314</v>
      </c>
      <c r="M397" s="253">
        <f t="shared" si="13"/>
        <v>28.694187227080651</v>
      </c>
    </row>
    <row r="398" spans="1:13" x14ac:dyDescent="0.2">
      <c r="A398" s="399"/>
      <c r="B398" s="147" t="s">
        <v>225</v>
      </c>
      <c r="C398" s="144">
        <v>0.91074653702488895</v>
      </c>
      <c r="D398" s="15">
        <v>0.847714899713364</v>
      </c>
      <c r="E398" s="15">
        <v>3.2383983882404301</v>
      </c>
      <c r="F398" s="15">
        <v>1.6761821030639199</v>
      </c>
      <c r="G398" s="15">
        <v>16.2460735170012</v>
      </c>
      <c r="H398" s="15">
        <v>5.8427929179999998</v>
      </c>
      <c r="I398" s="15">
        <v>2.72</v>
      </c>
      <c r="J398" s="15">
        <v>5.21</v>
      </c>
      <c r="K398" s="240"/>
      <c r="L398" s="253">
        <f t="shared" si="12"/>
        <v>4.497415480434829</v>
      </c>
      <c r="M398" s="253">
        <f t="shared" si="13"/>
        <v>4.5864885453804751</v>
      </c>
    </row>
    <row r="399" spans="1:13" ht="13.5" thickBot="1" x14ac:dyDescent="0.25">
      <c r="A399" s="400"/>
      <c r="B399" s="148" t="s">
        <v>226</v>
      </c>
      <c r="C399" s="145">
        <v>0</v>
      </c>
      <c r="D399" s="140">
        <v>0</v>
      </c>
      <c r="E399" s="140">
        <v>0</v>
      </c>
      <c r="F399" s="140">
        <v>0</v>
      </c>
      <c r="G399" s="140">
        <v>0</v>
      </c>
      <c r="H399" s="140">
        <v>0</v>
      </c>
      <c r="I399" s="140">
        <v>0</v>
      </c>
      <c r="J399" s="140">
        <v>0</v>
      </c>
      <c r="K399" s="240"/>
      <c r="L399" s="254">
        <f t="shared" si="12"/>
        <v>0</v>
      </c>
      <c r="M399" s="254">
        <f t="shared" si="13"/>
        <v>0</v>
      </c>
    </row>
    <row r="400" spans="1:13" x14ac:dyDescent="0.2">
      <c r="A400" s="399" t="s">
        <v>410</v>
      </c>
      <c r="B400" s="146" t="s">
        <v>223</v>
      </c>
      <c r="C400" s="143">
        <v>33.224426100184701</v>
      </c>
      <c r="D400" s="11">
        <v>60.229209435328499</v>
      </c>
      <c r="E400" s="11">
        <v>128.74779369804301</v>
      </c>
      <c r="F400" s="11">
        <v>106.842600471062</v>
      </c>
      <c r="G400" s="11">
        <v>81.453444517829894</v>
      </c>
      <c r="H400" s="11">
        <v>27.657185569999999</v>
      </c>
      <c r="I400" s="11">
        <v>79.48</v>
      </c>
      <c r="J400" s="11">
        <v>94.18</v>
      </c>
      <c r="K400" s="240"/>
      <c r="L400" s="252">
        <f t="shared" si="12"/>
        <v>73.947808541778301</v>
      </c>
      <c r="M400" s="252">
        <f t="shared" si="13"/>
        <v>76.47683247405601</v>
      </c>
    </row>
    <row r="401" spans="1:13" x14ac:dyDescent="0.2">
      <c r="A401" s="399"/>
      <c r="B401" s="147" t="s">
        <v>224</v>
      </c>
      <c r="C401" s="144">
        <v>9.3291408668733006E-2</v>
      </c>
      <c r="D401" s="15">
        <v>0</v>
      </c>
      <c r="E401" s="15">
        <v>3.6318254716979701</v>
      </c>
      <c r="F401" s="15">
        <v>0.124517045454537</v>
      </c>
      <c r="G401" s="15">
        <v>0</v>
      </c>
      <c r="H401" s="15">
        <v>0</v>
      </c>
      <c r="I401" s="15">
        <v>1.56</v>
      </c>
      <c r="J401" s="15">
        <v>0.96</v>
      </c>
      <c r="K401" s="240"/>
      <c r="L401" s="253">
        <f t="shared" si="12"/>
        <v>0.77280484654589132</v>
      </c>
      <c r="M401" s="253">
        <f t="shared" si="13"/>
        <v>0.79620424072765494</v>
      </c>
    </row>
    <row r="402" spans="1:13" x14ac:dyDescent="0.2">
      <c r="A402" s="399"/>
      <c r="B402" s="147" t="s">
        <v>225</v>
      </c>
      <c r="C402" s="144">
        <v>2.9933976632633201</v>
      </c>
      <c r="D402" s="15">
        <v>0.66484988483148999</v>
      </c>
      <c r="E402" s="15">
        <v>11.797432832497201</v>
      </c>
      <c r="F402" s="15">
        <v>6.8297031899669003</v>
      </c>
      <c r="G402" s="15">
        <v>19.473332744853501</v>
      </c>
      <c r="H402" s="15">
        <v>4.5368509540000002</v>
      </c>
      <c r="I402" s="15">
        <v>6.38</v>
      </c>
      <c r="J402" s="15">
        <v>9.56</v>
      </c>
      <c r="K402" s="240"/>
      <c r="L402" s="253">
        <f t="shared" si="12"/>
        <v>7.525081038487488</v>
      </c>
      <c r="M402" s="253">
        <f t="shared" si="13"/>
        <v>7.7794459086765526</v>
      </c>
    </row>
    <row r="403" spans="1:13" ht="13.5" thickBot="1" x14ac:dyDescent="0.25">
      <c r="A403" s="400"/>
      <c r="B403" s="148" t="s">
        <v>226</v>
      </c>
      <c r="C403" s="145">
        <v>0</v>
      </c>
      <c r="D403" s="140">
        <v>0</v>
      </c>
      <c r="E403" s="140">
        <v>100.23355896226001</v>
      </c>
      <c r="F403" s="140">
        <v>0</v>
      </c>
      <c r="G403" s="140">
        <v>0</v>
      </c>
      <c r="H403" s="140">
        <v>0</v>
      </c>
      <c r="I403" s="140">
        <v>0</v>
      </c>
      <c r="J403" s="140">
        <v>0</v>
      </c>
      <c r="K403" s="240"/>
      <c r="L403" s="254">
        <f t="shared" si="12"/>
        <v>14.319079851751429</v>
      </c>
      <c r="M403" s="254">
        <f t="shared" si="13"/>
        <v>12.529194870282501</v>
      </c>
    </row>
    <row r="404" spans="1:13" x14ac:dyDescent="0.2">
      <c r="A404" s="399" t="s">
        <v>411</v>
      </c>
      <c r="B404" s="146" t="s">
        <v>223</v>
      </c>
      <c r="C404" s="143">
        <v>0</v>
      </c>
      <c r="D404" s="11">
        <v>0</v>
      </c>
      <c r="E404" s="11">
        <v>0</v>
      </c>
      <c r="F404" s="11">
        <v>0</v>
      </c>
      <c r="G404" s="11">
        <v>6.1297743055562001E-2</v>
      </c>
      <c r="H404" s="11">
        <v>2.4880561929999998</v>
      </c>
      <c r="I404" s="11">
        <v>0</v>
      </c>
      <c r="J404" s="11">
        <v>0</v>
      </c>
      <c r="K404" s="240"/>
      <c r="L404" s="252">
        <f t="shared" si="12"/>
        <v>0.36419341943650885</v>
      </c>
      <c r="M404" s="252">
        <f t="shared" si="13"/>
        <v>0.31866924200694524</v>
      </c>
    </row>
    <row r="405" spans="1:13" x14ac:dyDescent="0.2">
      <c r="A405" s="399"/>
      <c r="B405" s="147" t="s">
        <v>224</v>
      </c>
      <c r="C405" s="144">
        <v>0</v>
      </c>
      <c r="D405" s="15">
        <v>0</v>
      </c>
      <c r="E405" s="15">
        <v>0</v>
      </c>
      <c r="F405" s="15">
        <v>0</v>
      </c>
      <c r="G405" s="15">
        <v>0</v>
      </c>
      <c r="H405" s="15">
        <v>27.57805046</v>
      </c>
      <c r="I405" s="15">
        <v>0</v>
      </c>
      <c r="J405" s="15">
        <v>0</v>
      </c>
      <c r="K405" s="240"/>
      <c r="L405" s="253">
        <f t="shared" si="12"/>
        <v>3.9397214942857142</v>
      </c>
      <c r="M405" s="253">
        <f t="shared" si="13"/>
        <v>3.4472563075</v>
      </c>
    </row>
    <row r="406" spans="1:13" x14ac:dyDescent="0.2">
      <c r="A406" s="399"/>
      <c r="B406" s="147" t="s">
        <v>225</v>
      </c>
      <c r="C406" s="144">
        <v>12.261119060474901</v>
      </c>
      <c r="D406" s="15">
        <v>11.824968749999201</v>
      </c>
      <c r="E406" s="15">
        <v>48.641466346145101</v>
      </c>
      <c r="F406" s="15">
        <v>9.7688631465513307</v>
      </c>
      <c r="G406" s="15">
        <v>9.6744748263899005</v>
      </c>
      <c r="H406" s="15">
        <v>4.130005734</v>
      </c>
      <c r="I406" s="15">
        <v>1.34</v>
      </c>
      <c r="J406" s="15">
        <v>24.8</v>
      </c>
      <c r="K406" s="240"/>
      <c r="L406" s="253">
        <f t="shared" si="12"/>
        <v>13.948699694794346</v>
      </c>
      <c r="M406" s="253">
        <f t="shared" si="13"/>
        <v>15.305112232945053</v>
      </c>
    </row>
    <row r="407" spans="1:13" ht="13.5" thickBot="1" x14ac:dyDescent="0.25">
      <c r="A407" s="400"/>
      <c r="B407" s="148" t="s">
        <v>226</v>
      </c>
      <c r="C407" s="145">
        <v>0</v>
      </c>
      <c r="D407" s="140">
        <v>0</v>
      </c>
      <c r="E407" s="140">
        <v>0</v>
      </c>
      <c r="F407" s="140">
        <v>0</v>
      </c>
      <c r="G407" s="140">
        <v>0</v>
      </c>
      <c r="H407" s="140">
        <v>0</v>
      </c>
      <c r="I407" s="140">
        <v>0</v>
      </c>
      <c r="J407" s="140">
        <v>0</v>
      </c>
      <c r="K407" s="240"/>
      <c r="L407" s="254">
        <f t="shared" si="12"/>
        <v>0</v>
      </c>
      <c r="M407" s="254">
        <f t="shared" si="13"/>
        <v>0</v>
      </c>
    </row>
    <row r="408" spans="1:13" x14ac:dyDescent="0.2">
      <c r="A408" s="399" t="s">
        <v>412</v>
      </c>
      <c r="B408" s="146" t="s">
        <v>223</v>
      </c>
      <c r="C408" s="143">
        <v>0</v>
      </c>
      <c r="D408" s="11">
        <v>0</v>
      </c>
      <c r="E408" s="11">
        <v>0</v>
      </c>
      <c r="F408" s="11">
        <v>0</v>
      </c>
      <c r="G408" s="11">
        <v>0</v>
      </c>
      <c r="H408" s="11">
        <v>0</v>
      </c>
      <c r="I408" s="11">
        <v>0</v>
      </c>
      <c r="J408" s="11">
        <v>0</v>
      </c>
      <c r="K408" s="240"/>
      <c r="L408" s="252">
        <f t="shared" si="12"/>
        <v>0</v>
      </c>
      <c r="M408" s="252">
        <f t="shared" si="13"/>
        <v>0</v>
      </c>
    </row>
    <row r="409" spans="1:13" x14ac:dyDescent="0.2">
      <c r="A409" s="399"/>
      <c r="B409" s="147" t="s">
        <v>224</v>
      </c>
      <c r="C409" s="144">
        <v>0</v>
      </c>
      <c r="D409" s="15">
        <v>0</v>
      </c>
      <c r="E409" s="15">
        <v>0</v>
      </c>
      <c r="F409" s="15">
        <v>0</v>
      </c>
      <c r="G409" s="15">
        <v>0</v>
      </c>
      <c r="H409" s="15">
        <v>0</v>
      </c>
      <c r="I409" s="15">
        <v>0</v>
      </c>
      <c r="J409" s="15">
        <v>0</v>
      </c>
      <c r="K409" s="240"/>
      <c r="L409" s="253">
        <f t="shared" si="12"/>
        <v>0</v>
      </c>
      <c r="M409" s="253">
        <f t="shared" si="13"/>
        <v>0</v>
      </c>
    </row>
    <row r="410" spans="1:13" x14ac:dyDescent="0.2">
      <c r="A410" s="399"/>
      <c r="B410" s="147" t="s">
        <v>225</v>
      </c>
      <c r="C410" s="144">
        <v>0</v>
      </c>
      <c r="D410" s="15">
        <v>0</v>
      </c>
      <c r="E410" s="15">
        <v>0</v>
      </c>
      <c r="F410" s="15">
        <v>0</v>
      </c>
      <c r="G410" s="15">
        <v>0.115116185897448</v>
      </c>
      <c r="H410" s="15">
        <v>0</v>
      </c>
      <c r="I410" s="15">
        <v>0</v>
      </c>
      <c r="J410" s="15">
        <v>0</v>
      </c>
      <c r="K410" s="240"/>
      <c r="L410" s="253">
        <f t="shared" si="12"/>
        <v>1.6445169413921143E-2</v>
      </c>
      <c r="M410" s="253">
        <f t="shared" si="13"/>
        <v>1.4389523237181E-2</v>
      </c>
    </row>
    <row r="411" spans="1:13" ht="13.5" thickBot="1" x14ac:dyDescent="0.25">
      <c r="A411" s="400"/>
      <c r="B411" s="148" t="s">
        <v>226</v>
      </c>
      <c r="C411" s="145">
        <v>0</v>
      </c>
      <c r="D411" s="140">
        <v>0</v>
      </c>
      <c r="E411" s="140">
        <v>0</v>
      </c>
      <c r="F411" s="140">
        <v>0</v>
      </c>
      <c r="G411" s="140">
        <v>0</v>
      </c>
      <c r="H411" s="140">
        <v>0</v>
      </c>
      <c r="I411" s="140">
        <v>0</v>
      </c>
      <c r="J411" s="140">
        <v>0</v>
      </c>
      <c r="K411" s="240"/>
      <c r="L411" s="254">
        <f t="shared" si="12"/>
        <v>0</v>
      </c>
      <c r="M411" s="254">
        <f t="shared" si="13"/>
        <v>0</v>
      </c>
    </row>
    <row r="412" spans="1:13" x14ac:dyDescent="0.2">
      <c r="A412" s="399" t="s">
        <v>413</v>
      </c>
      <c r="B412" s="146" t="s">
        <v>223</v>
      </c>
      <c r="C412" s="143">
        <v>19.800402891687</v>
      </c>
      <c r="D412" s="11">
        <v>8.9974343653992594</v>
      </c>
      <c r="E412" s="11">
        <v>5.8485697862282402</v>
      </c>
      <c r="F412" s="11">
        <v>6.3462018964559901</v>
      </c>
      <c r="G412" s="11">
        <v>11.612367424242599</v>
      </c>
      <c r="H412" s="11">
        <v>3.7252705810000002</v>
      </c>
      <c r="I412" s="11">
        <v>6.2</v>
      </c>
      <c r="J412" s="11">
        <v>21.96</v>
      </c>
      <c r="K412" s="240"/>
      <c r="L412" s="252">
        <f t="shared" si="12"/>
        <v>8.932892420716156</v>
      </c>
      <c r="M412" s="252">
        <f t="shared" si="13"/>
        <v>10.561280868126637</v>
      </c>
    </row>
    <row r="413" spans="1:13" x14ac:dyDescent="0.2">
      <c r="A413" s="399"/>
      <c r="B413" s="147" t="s">
        <v>224</v>
      </c>
      <c r="C413" s="144">
        <v>2992.7310458973802</v>
      </c>
      <c r="D413" s="15">
        <v>2715.1733127488901</v>
      </c>
      <c r="E413" s="15">
        <v>2525.8473165462701</v>
      </c>
      <c r="F413" s="15">
        <v>1749.93926062424</v>
      </c>
      <c r="G413" s="15">
        <v>1804.76843327195</v>
      </c>
      <c r="H413" s="15">
        <v>2370.3827839999999</v>
      </c>
      <c r="I413" s="15">
        <v>2431.2800000000002</v>
      </c>
      <c r="J413" s="15">
        <v>3038.55</v>
      </c>
      <c r="K413" s="240"/>
      <c r="L413" s="253">
        <f t="shared" si="12"/>
        <v>2370.0174504412471</v>
      </c>
      <c r="M413" s="253">
        <f t="shared" si="13"/>
        <v>2453.5840191360912</v>
      </c>
    </row>
    <row r="414" spans="1:13" x14ac:dyDescent="0.2">
      <c r="A414" s="399"/>
      <c r="B414" s="147" t="s">
        <v>225</v>
      </c>
      <c r="C414" s="144">
        <v>3.8503808437954898</v>
      </c>
      <c r="D414" s="15">
        <v>3.0758314792790298</v>
      </c>
      <c r="E414" s="15">
        <v>4.0371092241565103</v>
      </c>
      <c r="F414" s="15">
        <v>3.6774477997514201</v>
      </c>
      <c r="G414" s="15">
        <v>0.82089015151516498</v>
      </c>
      <c r="H414" s="15">
        <v>13.36371241</v>
      </c>
      <c r="I414" s="15">
        <v>8.0500000000000007</v>
      </c>
      <c r="J414" s="15">
        <v>7.18</v>
      </c>
      <c r="K414" s="240"/>
      <c r="L414" s="253">
        <f t="shared" si="12"/>
        <v>5.2679102726425162</v>
      </c>
      <c r="M414" s="253">
        <f t="shared" si="13"/>
        <v>5.5069214885622015</v>
      </c>
    </row>
    <row r="415" spans="1:13" ht="13.5" thickBot="1" x14ac:dyDescent="0.25">
      <c r="A415" s="400"/>
      <c r="B415" s="148" t="s">
        <v>226</v>
      </c>
      <c r="C415" s="145">
        <v>0.33261597938142801</v>
      </c>
      <c r="D415" s="140">
        <v>0</v>
      </c>
      <c r="E415" s="140">
        <v>33.918406040262902</v>
      </c>
      <c r="F415" s="140">
        <v>24.201436011905301</v>
      </c>
      <c r="G415" s="140">
        <v>9.1343244949496398</v>
      </c>
      <c r="H415" s="140">
        <v>0</v>
      </c>
      <c r="I415" s="140">
        <v>0</v>
      </c>
      <c r="J415" s="140">
        <v>0</v>
      </c>
      <c r="K415" s="240"/>
      <c r="L415" s="254">
        <f t="shared" si="12"/>
        <v>9.6552546466427547</v>
      </c>
      <c r="M415" s="254">
        <f t="shared" si="13"/>
        <v>8.4483478158124097</v>
      </c>
    </row>
    <row r="416" spans="1:13" x14ac:dyDescent="0.2">
      <c r="A416" s="399" t="s">
        <v>414</v>
      </c>
      <c r="B416" s="146" t="s">
        <v>223</v>
      </c>
      <c r="C416" s="143">
        <v>0</v>
      </c>
      <c r="D416" s="11">
        <v>4.0723003246748997</v>
      </c>
      <c r="E416" s="11">
        <v>0</v>
      </c>
      <c r="F416" s="11">
        <v>0.265231430155215</v>
      </c>
      <c r="G416" s="11">
        <v>0</v>
      </c>
      <c r="H416" s="11">
        <v>5.9557915570000004</v>
      </c>
      <c r="I416" s="11">
        <v>0.01</v>
      </c>
      <c r="J416" s="11">
        <v>0.16</v>
      </c>
      <c r="K416" s="240"/>
      <c r="L416" s="252">
        <f t="shared" si="12"/>
        <v>1.4719033302614448</v>
      </c>
      <c r="M416" s="252">
        <f t="shared" si="13"/>
        <v>1.3079154139787643</v>
      </c>
    </row>
    <row r="417" spans="1:13" x14ac:dyDescent="0.2">
      <c r="A417" s="399"/>
      <c r="B417" s="147" t="s">
        <v>224</v>
      </c>
      <c r="C417" s="144">
        <v>0</v>
      </c>
      <c r="D417" s="15">
        <v>0.15653571428569801</v>
      </c>
      <c r="E417" s="15">
        <v>2.2364237967912901</v>
      </c>
      <c r="F417" s="15">
        <v>0</v>
      </c>
      <c r="G417" s="15">
        <v>0</v>
      </c>
      <c r="H417" s="15">
        <v>0</v>
      </c>
      <c r="I417" s="15">
        <v>0</v>
      </c>
      <c r="J417" s="15">
        <v>0.52</v>
      </c>
      <c r="K417" s="240"/>
      <c r="L417" s="253">
        <f t="shared" si="12"/>
        <v>0.34185135872528399</v>
      </c>
      <c r="M417" s="253">
        <f t="shared" si="13"/>
        <v>0.36411993888462352</v>
      </c>
    </row>
    <row r="418" spans="1:13" x14ac:dyDescent="0.2">
      <c r="A418" s="399"/>
      <c r="B418" s="147" t="s">
        <v>225</v>
      </c>
      <c r="C418" s="144">
        <v>0.66246323529408502</v>
      </c>
      <c r="D418" s="15">
        <v>1.4183084415582901</v>
      </c>
      <c r="E418" s="15">
        <v>5.9670521390370199</v>
      </c>
      <c r="F418" s="15">
        <v>0.80176829268294003</v>
      </c>
      <c r="G418" s="15">
        <v>1.9340728782285199</v>
      </c>
      <c r="H418" s="15">
        <v>1.4022130610000001</v>
      </c>
      <c r="I418" s="15">
        <v>2.08</v>
      </c>
      <c r="J418" s="15">
        <v>4.53</v>
      </c>
      <c r="K418" s="240"/>
      <c r="L418" s="253">
        <f t="shared" si="12"/>
        <v>2.0379825782572647</v>
      </c>
      <c r="M418" s="253">
        <f t="shared" si="13"/>
        <v>2.3494847559751069</v>
      </c>
    </row>
    <row r="419" spans="1:13" ht="13.5" thickBot="1" x14ac:dyDescent="0.25">
      <c r="A419" s="400"/>
      <c r="B419" s="148" t="s">
        <v>226</v>
      </c>
      <c r="C419" s="145">
        <v>0</v>
      </c>
      <c r="D419" s="140">
        <v>0</v>
      </c>
      <c r="E419" s="140">
        <v>0</v>
      </c>
      <c r="F419" s="140">
        <v>0</v>
      </c>
      <c r="G419" s="140">
        <v>0</v>
      </c>
      <c r="H419" s="140">
        <v>0</v>
      </c>
      <c r="I419" s="140">
        <v>0</v>
      </c>
      <c r="J419" s="140">
        <v>0</v>
      </c>
      <c r="K419" s="240"/>
      <c r="L419" s="254">
        <f t="shared" si="12"/>
        <v>0</v>
      </c>
      <c r="M419" s="254">
        <f t="shared" si="13"/>
        <v>0</v>
      </c>
    </row>
    <row r="420" spans="1:13" x14ac:dyDescent="0.2">
      <c r="A420" s="399" t="s">
        <v>415</v>
      </c>
      <c r="B420" s="146" t="s">
        <v>223</v>
      </c>
      <c r="C420" s="143">
        <v>18.066132724375802</v>
      </c>
      <c r="D420" s="11">
        <v>32.490871322841699</v>
      </c>
      <c r="E420" s="11">
        <v>73.481776141024099</v>
      </c>
      <c r="F420" s="11">
        <v>17.094999723284101</v>
      </c>
      <c r="G420" s="11">
        <v>12.143729053955999</v>
      </c>
      <c r="H420" s="11">
        <v>13.31387204</v>
      </c>
      <c r="I420" s="11">
        <v>40.64</v>
      </c>
      <c r="J420" s="11">
        <v>79.05</v>
      </c>
      <c r="K420" s="240"/>
      <c r="L420" s="252">
        <f t="shared" si="12"/>
        <v>29.604483000783098</v>
      </c>
      <c r="M420" s="252">
        <f t="shared" si="13"/>
        <v>35.785172625685213</v>
      </c>
    </row>
    <row r="421" spans="1:13" x14ac:dyDescent="0.2">
      <c r="A421" s="399"/>
      <c r="B421" s="147" t="s">
        <v>224</v>
      </c>
      <c r="C421" s="144">
        <v>491.05088957590601</v>
      </c>
      <c r="D421" s="15">
        <v>454.49814571564298</v>
      </c>
      <c r="E421" s="15">
        <v>529.62927139049395</v>
      </c>
      <c r="F421" s="15">
        <v>441.01698703844301</v>
      </c>
      <c r="G421" s="15">
        <v>370.20361328186601</v>
      </c>
      <c r="H421" s="15">
        <v>467.27944919999999</v>
      </c>
      <c r="I421" s="15">
        <v>242.18</v>
      </c>
      <c r="J421" s="15">
        <v>199.45</v>
      </c>
      <c r="K421" s="240"/>
      <c r="L421" s="253">
        <f t="shared" si="12"/>
        <v>427.97976517176454</v>
      </c>
      <c r="M421" s="253">
        <f t="shared" si="13"/>
        <v>399.41354452529396</v>
      </c>
    </row>
    <row r="422" spans="1:13" x14ac:dyDescent="0.2">
      <c r="A422" s="399"/>
      <c r="B422" s="147" t="s">
        <v>225</v>
      </c>
      <c r="C422" s="144">
        <v>10.221218017664199</v>
      </c>
      <c r="D422" s="15">
        <v>14.202466439590401</v>
      </c>
      <c r="E422" s="15">
        <v>43.855217215422101</v>
      </c>
      <c r="F422" s="15">
        <v>10.6954795304153</v>
      </c>
      <c r="G422" s="15">
        <v>15.2913479133165</v>
      </c>
      <c r="H422" s="15">
        <v>56.97782557</v>
      </c>
      <c r="I422" s="15">
        <v>45.69</v>
      </c>
      <c r="J422" s="15">
        <v>99.84</v>
      </c>
      <c r="K422" s="240"/>
      <c r="L422" s="253">
        <f t="shared" si="12"/>
        <v>28.133364955201216</v>
      </c>
      <c r="M422" s="253">
        <f t="shared" si="13"/>
        <v>37.096694335801061</v>
      </c>
    </row>
    <row r="423" spans="1:13" ht="13.5" thickBot="1" x14ac:dyDescent="0.25">
      <c r="A423" s="400"/>
      <c r="B423" s="148" t="s">
        <v>226</v>
      </c>
      <c r="C423" s="145">
        <v>0</v>
      </c>
      <c r="D423" s="140">
        <v>0</v>
      </c>
      <c r="E423" s="140">
        <v>2.2851904296874999</v>
      </c>
      <c r="F423" s="140">
        <v>0.31160637149027598</v>
      </c>
      <c r="G423" s="140">
        <v>54.776363918973303</v>
      </c>
      <c r="H423" s="140">
        <v>206.15787019999999</v>
      </c>
      <c r="I423" s="140">
        <v>0</v>
      </c>
      <c r="J423" s="140">
        <v>76.209999999999994</v>
      </c>
      <c r="K423" s="240"/>
      <c r="L423" s="254">
        <f t="shared" si="12"/>
        <v>37.647290131450156</v>
      </c>
      <c r="M423" s="254">
        <f t="shared" si="13"/>
        <v>42.467628865018881</v>
      </c>
    </row>
    <row r="424" spans="1:13" x14ac:dyDescent="0.2">
      <c r="A424" s="399" t="s">
        <v>416</v>
      </c>
      <c r="B424" s="146" t="s">
        <v>223</v>
      </c>
      <c r="C424" s="143">
        <v>82.8072191527759</v>
      </c>
      <c r="D424" s="11">
        <v>24.793432399181899</v>
      </c>
      <c r="E424" s="11">
        <v>27.353570064252899</v>
      </c>
      <c r="F424" s="11">
        <v>73.386867790704301</v>
      </c>
      <c r="G424" s="11">
        <v>36.559671693828498</v>
      </c>
      <c r="H424" s="11">
        <v>58.275082650000002</v>
      </c>
      <c r="I424" s="11">
        <v>48.48</v>
      </c>
      <c r="J424" s="11">
        <v>73.650000000000006</v>
      </c>
      <c r="K424" s="240"/>
      <c r="L424" s="252">
        <f t="shared" si="12"/>
        <v>50.236549107249076</v>
      </c>
      <c r="M424" s="252">
        <f t="shared" si="13"/>
        <v>53.16323046884294</v>
      </c>
    </row>
    <row r="425" spans="1:13" x14ac:dyDescent="0.2">
      <c r="A425" s="399"/>
      <c r="B425" s="147" t="s">
        <v>224</v>
      </c>
      <c r="C425" s="144">
        <v>185.14148274235001</v>
      </c>
      <c r="D425" s="15">
        <v>0.92643586005837597</v>
      </c>
      <c r="E425" s="15">
        <v>0</v>
      </c>
      <c r="F425" s="15">
        <v>3.9738791899439598</v>
      </c>
      <c r="G425" s="15">
        <v>6.1364198469617999E-2</v>
      </c>
      <c r="H425" s="15">
        <v>59.842009220000001</v>
      </c>
      <c r="I425" s="15">
        <v>0.96</v>
      </c>
      <c r="J425" s="15">
        <v>0.18</v>
      </c>
      <c r="K425" s="240"/>
      <c r="L425" s="253">
        <f t="shared" si="12"/>
        <v>35.843595887260285</v>
      </c>
      <c r="M425" s="253">
        <f t="shared" si="13"/>
        <v>31.385646401352748</v>
      </c>
    </row>
    <row r="426" spans="1:13" x14ac:dyDescent="0.2">
      <c r="A426" s="399"/>
      <c r="B426" s="147" t="s">
        <v>225</v>
      </c>
      <c r="C426" s="144">
        <v>29.086416622500501</v>
      </c>
      <c r="D426" s="15">
        <v>16.0450961310464</v>
      </c>
      <c r="E426" s="15">
        <v>22.6799068051128</v>
      </c>
      <c r="F426" s="15">
        <v>23.376099496865699</v>
      </c>
      <c r="G426" s="15">
        <v>18.979295527873099</v>
      </c>
      <c r="H426" s="15">
        <v>12.663438599999999</v>
      </c>
      <c r="I426" s="15">
        <v>9.61</v>
      </c>
      <c r="J426" s="15">
        <v>30.52</v>
      </c>
      <c r="K426" s="240"/>
      <c r="L426" s="253">
        <f t="shared" si="12"/>
        <v>18.920036169056932</v>
      </c>
      <c r="M426" s="253">
        <f t="shared" si="13"/>
        <v>20.370031647924815</v>
      </c>
    </row>
    <row r="427" spans="1:13" ht="13.5" thickBot="1" x14ac:dyDescent="0.25">
      <c r="A427" s="400"/>
      <c r="B427" s="148" t="s">
        <v>226</v>
      </c>
      <c r="C427" s="145">
        <v>13.900070398350699</v>
      </c>
      <c r="D427" s="140">
        <v>0</v>
      </c>
      <c r="E427" s="140">
        <v>41.518602671007201</v>
      </c>
      <c r="F427" s="140">
        <v>144.50840782122199</v>
      </c>
      <c r="G427" s="140">
        <v>43.3724727460447</v>
      </c>
      <c r="H427" s="140">
        <v>86.439244650000006</v>
      </c>
      <c r="I427" s="140">
        <v>14.47</v>
      </c>
      <c r="J427" s="140">
        <v>273.87</v>
      </c>
      <c r="K427" s="240"/>
      <c r="L427" s="254">
        <f t="shared" si="12"/>
        <v>49.172685469517809</v>
      </c>
      <c r="M427" s="254">
        <f t="shared" si="13"/>
        <v>77.259849785828081</v>
      </c>
    </row>
    <row r="428" spans="1:13" x14ac:dyDescent="0.2">
      <c r="A428" s="399" t="s">
        <v>417</v>
      </c>
      <c r="B428" s="146" t="s">
        <v>223</v>
      </c>
      <c r="C428" s="143">
        <v>0</v>
      </c>
      <c r="D428" s="11">
        <v>0</v>
      </c>
      <c r="E428" s="11">
        <v>0</v>
      </c>
      <c r="F428" s="11">
        <v>0</v>
      </c>
      <c r="G428" s="11">
        <v>0</v>
      </c>
      <c r="H428" s="11">
        <v>0</v>
      </c>
      <c r="I428" s="11">
        <v>0</v>
      </c>
      <c r="J428" s="11">
        <v>0</v>
      </c>
      <c r="K428" s="240"/>
      <c r="L428" s="252">
        <f t="shared" si="12"/>
        <v>0</v>
      </c>
      <c r="M428" s="252">
        <f t="shared" si="13"/>
        <v>0</v>
      </c>
    </row>
    <row r="429" spans="1:13" x14ac:dyDescent="0.2">
      <c r="A429" s="399"/>
      <c r="B429" s="147" t="s">
        <v>224</v>
      </c>
      <c r="C429" s="144">
        <v>0</v>
      </c>
      <c r="D429" s="15">
        <v>0</v>
      </c>
      <c r="E429" s="15">
        <v>0</v>
      </c>
      <c r="F429" s="15">
        <v>0</v>
      </c>
      <c r="G429" s="15">
        <v>0</v>
      </c>
      <c r="H429" s="15">
        <v>0</v>
      </c>
      <c r="I429" s="15">
        <v>0</v>
      </c>
      <c r="J429" s="15">
        <v>0</v>
      </c>
      <c r="K429" s="240"/>
      <c r="L429" s="253">
        <f t="shared" si="12"/>
        <v>0</v>
      </c>
      <c r="M429" s="253">
        <f t="shared" si="13"/>
        <v>0</v>
      </c>
    </row>
    <row r="430" spans="1:13" x14ac:dyDescent="0.2">
      <c r="A430" s="399"/>
      <c r="B430" s="147" t="s">
        <v>225</v>
      </c>
      <c r="C430" s="144">
        <v>0</v>
      </c>
      <c r="D430" s="15">
        <v>0.124517045454555</v>
      </c>
      <c r="E430" s="15">
        <v>0.44701098326352001</v>
      </c>
      <c r="F430" s="15">
        <v>0.57245913461534703</v>
      </c>
      <c r="G430" s="15">
        <v>0.33295169213980802</v>
      </c>
      <c r="H430" s="15">
        <v>0.126958556</v>
      </c>
      <c r="I430" s="15">
        <v>0.53</v>
      </c>
      <c r="J430" s="15">
        <v>0.36</v>
      </c>
      <c r="K430" s="240"/>
      <c r="L430" s="253">
        <f t="shared" si="12"/>
        <v>0.30484248735331854</v>
      </c>
      <c r="M430" s="253">
        <f t="shared" si="13"/>
        <v>0.31173717643415372</v>
      </c>
    </row>
    <row r="431" spans="1:13" ht="13.5" thickBot="1" x14ac:dyDescent="0.25">
      <c r="A431" s="400"/>
      <c r="B431" s="148" t="s">
        <v>226</v>
      </c>
      <c r="C431" s="145">
        <v>0</v>
      </c>
      <c r="D431" s="140">
        <v>0</v>
      </c>
      <c r="E431" s="140">
        <v>0</v>
      </c>
      <c r="F431" s="140">
        <v>0</v>
      </c>
      <c r="G431" s="140">
        <v>0</v>
      </c>
      <c r="H431" s="140">
        <v>0</v>
      </c>
      <c r="I431" s="140">
        <v>0</v>
      </c>
      <c r="J431" s="140">
        <v>0</v>
      </c>
      <c r="K431" s="240"/>
      <c r="L431" s="254">
        <f t="shared" si="12"/>
        <v>0</v>
      </c>
      <c r="M431" s="254">
        <f t="shared" si="13"/>
        <v>0</v>
      </c>
    </row>
    <row r="432" spans="1:13" x14ac:dyDescent="0.2">
      <c r="A432" s="399" t="s">
        <v>418</v>
      </c>
      <c r="B432" s="146" t="s">
        <v>223</v>
      </c>
      <c r="C432" s="143">
        <v>14.2833822115375</v>
      </c>
      <c r="D432" s="11">
        <v>2.3152311390533602</v>
      </c>
      <c r="E432" s="11">
        <v>3.95050732217504</v>
      </c>
      <c r="F432" s="11">
        <v>1.69630528846142</v>
      </c>
      <c r="G432" s="11">
        <v>9.5698689956352001E-2</v>
      </c>
      <c r="H432" s="11">
        <v>0.72106479400000001</v>
      </c>
      <c r="I432" s="11">
        <v>2.19</v>
      </c>
      <c r="J432" s="11">
        <v>8.24</v>
      </c>
      <c r="K432" s="240"/>
      <c r="L432" s="252">
        <f t="shared" si="12"/>
        <v>3.6074556350262386</v>
      </c>
      <c r="M432" s="252">
        <f t="shared" si="13"/>
        <v>4.1865236806479587</v>
      </c>
    </row>
    <row r="433" spans="1:13" x14ac:dyDescent="0.2">
      <c r="A433" s="399"/>
      <c r="B433" s="147" t="s">
        <v>224</v>
      </c>
      <c r="C433" s="144">
        <v>0</v>
      </c>
      <c r="D433" s="15">
        <v>0</v>
      </c>
      <c r="E433" s="15">
        <v>0</v>
      </c>
      <c r="F433" s="15">
        <v>0</v>
      </c>
      <c r="G433" s="15">
        <v>0</v>
      </c>
      <c r="H433" s="15">
        <v>0</v>
      </c>
      <c r="I433" s="15">
        <v>0</v>
      </c>
      <c r="J433" s="15">
        <v>0</v>
      </c>
      <c r="K433" s="240"/>
      <c r="L433" s="253">
        <f t="shared" si="12"/>
        <v>0</v>
      </c>
      <c r="M433" s="253">
        <f t="shared" si="13"/>
        <v>0</v>
      </c>
    </row>
    <row r="434" spans="1:13" x14ac:dyDescent="0.2">
      <c r="A434" s="399"/>
      <c r="B434" s="147" t="s">
        <v>225</v>
      </c>
      <c r="C434" s="144">
        <v>0.969317307692244</v>
      </c>
      <c r="D434" s="15">
        <v>10.5522670118348</v>
      </c>
      <c r="E434" s="15">
        <v>19.328449267779</v>
      </c>
      <c r="F434" s="15">
        <v>7.5086971153841198</v>
      </c>
      <c r="G434" s="15">
        <v>12.4293510422875</v>
      </c>
      <c r="H434" s="15">
        <v>32.332886369999997</v>
      </c>
      <c r="I434" s="15">
        <v>20.45</v>
      </c>
      <c r="J434" s="15">
        <v>24.09</v>
      </c>
      <c r="K434" s="240"/>
      <c r="L434" s="253">
        <f t="shared" si="12"/>
        <v>14.795852587853954</v>
      </c>
      <c r="M434" s="253">
        <f t="shared" si="13"/>
        <v>15.95762101437221</v>
      </c>
    </row>
    <row r="435" spans="1:13" ht="13.5" thickBot="1" x14ac:dyDescent="0.25">
      <c r="A435" s="400"/>
      <c r="B435" s="148" t="s">
        <v>226</v>
      </c>
      <c r="C435" s="145">
        <v>63.4621874999958</v>
      </c>
      <c r="D435" s="140">
        <v>0</v>
      </c>
      <c r="E435" s="140">
        <v>0</v>
      </c>
      <c r="F435" s="140">
        <v>0</v>
      </c>
      <c r="G435" s="140">
        <v>8.9151257396454006E-2</v>
      </c>
      <c r="H435" s="140">
        <v>0</v>
      </c>
      <c r="I435" s="140">
        <v>0</v>
      </c>
      <c r="J435" s="140">
        <v>100.58</v>
      </c>
      <c r="K435" s="240"/>
      <c r="L435" s="254">
        <f t="shared" si="12"/>
        <v>9.0787626796274647</v>
      </c>
      <c r="M435" s="254">
        <f t="shared" si="13"/>
        <v>20.516417344674032</v>
      </c>
    </row>
    <row r="436" spans="1:13" x14ac:dyDescent="0.2">
      <c r="A436" s="401" t="s">
        <v>419</v>
      </c>
      <c r="B436" s="167" t="s">
        <v>223</v>
      </c>
      <c r="C436" s="162">
        <v>0</v>
      </c>
      <c r="D436" s="159">
        <v>0</v>
      </c>
      <c r="E436" s="159">
        <v>0</v>
      </c>
      <c r="F436" s="159">
        <v>0</v>
      </c>
      <c r="G436" s="159">
        <v>0</v>
      </c>
      <c r="H436" s="159">
        <v>0</v>
      </c>
      <c r="I436" s="159">
        <v>0</v>
      </c>
      <c r="J436" s="159">
        <v>0</v>
      </c>
      <c r="K436" s="240"/>
      <c r="L436" s="298">
        <f t="shared" si="12"/>
        <v>0</v>
      </c>
      <c r="M436" s="298">
        <f t="shared" si="13"/>
        <v>0</v>
      </c>
    </row>
    <row r="437" spans="1:13" x14ac:dyDescent="0.2">
      <c r="A437" s="399"/>
      <c r="B437" s="168" t="s">
        <v>224</v>
      </c>
      <c r="C437" s="163">
        <v>0</v>
      </c>
      <c r="D437" s="14">
        <v>0</v>
      </c>
      <c r="E437" s="14">
        <v>0</v>
      </c>
      <c r="F437" s="14">
        <v>0</v>
      </c>
      <c r="G437" s="14">
        <v>2.015728476821E-2</v>
      </c>
      <c r="H437" s="14">
        <v>0</v>
      </c>
      <c r="I437" s="14">
        <v>0</v>
      </c>
      <c r="J437" s="14">
        <v>0</v>
      </c>
      <c r="K437" s="240"/>
      <c r="L437" s="299">
        <f t="shared" si="12"/>
        <v>2.8796121097442859E-3</v>
      </c>
      <c r="M437" s="299">
        <f t="shared" si="13"/>
        <v>2.51966059602625E-3</v>
      </c>
    </row>
    <row r="438" spans="1:13" x14ac:dyDescent="0.2">
      <c r="A438" s="399"/>
      <c r="B438" s="168" t="s">
        <v>225</v>
      </c>
      <c r="C438" s="163">
        <v>0.67133771616145799</v>
      </c>
      <c r="D438" s="14">
        <v>0.28096153846156002</v>
      </c>
      <c r="E438" s="14">
        <v>1.26871694711551</v>
      </c>
      <c r="F438" s="14">
        <v>2.04913877952777</v>
      </c>
      <c r="G438" s="14">
        <v>0.33169070512824</v>
      </c>
      <c r="H438" s="14">
        <v>0</v>
      </c>
      <c r="I438" s="14">
        <v>0.39</v>
      </c>
      <c r="J438" s="14">
        <v>2.37</v>
      </c>
      <c r="K438" s="240"/>
      <c r="L438" s="299">
        <f t="shared" si="12"/>
        <v>0.71312081234207692</v>
      </c>
      <c r="M438" s="299">
        <f t="shared" si="13"/>
        <v>0.92023071079931729</v>
      </c>
    </row>
    <row r="439" spans="1:13" ht="13.5" thickBot="1" x14ac:dyDescent="0.25">
      <c r="A439" s="400"/>
      <c r="B439" s="169" t="s">
        <v>226</v>
      </c>
      <c r="C439" s="164">
        <v>0</v>
      </c>
      <c r="D439" s="160">
        <v>2.30516171328689</v>
      </c>
      <c r="E439" s="160">
        <v>272.16832031252801</v>
      </c>
      <c r="F439" s="160">
        <v>133.69012795276899</v>
      </c>
      <c r="G439" s="160">
        <v>12.826080298012</v>
      </c>
      <c r="H439" s="160">
        <v>14.47859087</v>
      </c>
      <c r="I439" s="160">
        <v>34.35</v>
      </c>
      <c r="J439" s="160">
        <v>129.94999999999999</v>
      </c>
      <c r="K439" s="240"/>
      <c r="L439" s="300">
        <f t="shared" si="12"/>
        <v>67.116897306656568</v>
      </c>
      <c r="M439" s="300">
        <f t="shared" si="13"/>
        <v>74.971035143324485</v>
      </c>
    </row>
    <row r="440" spans="1:13" x14ac:dyDescent="0.2">
      <c r="A440" s="399" t="s">
        <v>420</v>
      </c>
      <c r="B440" s="146" t="s">
        <v>223</v>
      </c>
      <c r="C440" s="143">
        <v>88.154439083482401</v>
      </c>
      <c r="D440" s="11">
        <v>49.951720191168</v>
      </c>
      <c r="E440" s="11">
        <v>88.311266505316695</v>
      </c>
      <c r="F440" s="11">
        <v>71.195157196976197</v>
      </c>
      <c r="G440" s="11">
        <v>131.685417219714</v>
      </c>
      <c r="H440" s="11">
        <v>107.21758199999999</v>
      </c>
      <c r="I440" s="11">
        <v>64.69</v>
      </c>
      <c r="J440" s="11">
        <v>189.19</v>
      </c>
      <c r="K440" s="240"/>
      <c r="L440" s="252">
        <f t="shared" si="12"/>
        <v>85.886511742379625</v>
      </c>
      <c r="M440" s="252">
        <f t="shared" si="13"/>
        <v>98.799447774582177</v>
      </c>
    </row>
    <row r="441" spans="1:13" x14ac:dyDescent="0.2">
      <c r="A441" s="399"/>
      <c r="B441" s="147" t="s">
        <v>224</v>
      </c>
      <c r="C441" s="144">
        <v>1041.9253813698699</v>
      </c>
      <c r="D441" s="15">
        <v>504.76527119345798</v>
      </c>
      <c r="E441" s="15">
        <v>1418.40270168489</v>
      </c>
      <c r="F441" s="15">
        <v>1163.9364321672199</v>
      </c>
      <c r="G441" s="15">
        <v>1308.4702594452599</v>
      </c>
      <c r="H441" s="15">
        <v>406.12925310000003</v>
      </c>
      <c r="I441" s="15">
        <v>510.19</v>
      </c>
      <c r="J441" s="15">
        <v>1941.62</v>
      </c>
      <c r="K441" s="240"/>
      <c r="L441" s="253">
        <f t="shared" si="12"/>
        <v>907.68847128009963</v>
      </c>
      <c r="M441" s="253">
        <f t="shared" si="13"/>
        <v>1036.9299123700871</v>
      </c>
    </row>
    <row r="442" spans="1:13" x14ac:dyDescent="0.2">
      <c r="A442" s="399"/>
      <c r="B442" s="147" t="s">
        <v>225</v>
      </c>
      <c r="C442" s="144">
        <v>27.252279929577998</v>
      </c>
      <c r="D442" s="15">
        <v>20.429343535473802</v>
      </c>
      <c r="E442" s="15">
        <v>68.156239625757806</v>
      </c>
      <c r="F442" s="15">
        <v>24.106500000003301</v>
      </c>
      <c r="G442" s="15">
        <v>71.684430543328702</v>
      </c>
      <c r="H442" s="15">
        <v>42.032504160000002</v>
      </c>
      <c r="I442" s="15">
        <v>133.63</v>
      </c>
      <c r="J442" s="15">
        <v>188.35</v>
      </c>
      <c r="K442" s="240"/>
      <c r="L442" s="253">
        <f t="shared" si="12"/>
        <v>55.327328256305954</v>
      </c>
      <c r="M442" s="253">
        <f t="shared" si="13"/>
        <v>71.95516222426771</v>
      </c>
    </row>
    <row r="443" spans="1:13" ht="13.5" thickBot="1" x14ac:dyDescent="0.25">
      <c r="A443" s="400"/>
      <c r="B443" s="148" t="s">
        <v>226</v>
      </c>
      <c r="C443" s="145">
        <v>0</v>
      </c>
      <c r="D443" s="140">
        <v>0</v>
      </c>
      <c r="E443" s="140">
        <v>5.1379919825076596</v>
      </c>
      <c r="F443" s="140">
        <v>0.129497727272745</v>
      </c>
      <c r="G443" s="140">
        <v>1989.2799625078601</v>
      </c>
      <c r="H443" s="140">
        <v>13.11716113</v>
      </c>
      <c r="I443" s="140">
        <v>3.98</v>
      </c>
      <c r="J443" s="140">
        <v>143.05000000000001</v>
      </c>
      <c r="K443" s="240"/>
      <c r="L443" s="254">
        <f t="shared" si="12"/>
        <v>287.37780190680581</v>
      </c>
      <c r="M443" s="254">
        <f t="shared" si="13"/>
        <v>269.3368266684551</v>
      </c>
    </row>
    <row r="444" spans="1:13" x14ac:dyDescent="0.2">
      <c r="A444" s="401" t="s">
        <v>421</v>
      </c>
      <c r="B444" s="167" t="s">
        <v>223</v>
      </c>
      <c r="C444" s="162">
        <v>2.6448420193440798</v>
      </c>
      <c r="D444" s="159">
        <v>2.2491308693451302</v>
      </c>
      <c r="E444" s="159">
        <v>9.6075073529405302</v>
      </c>
      <c r="F444" s="159">
        <v>1.3716338525752101</v>
      </c>
      <c r="G444" s="159">
        <v>1.9504713562392799</v>
      </c>
      <c r="H444" s="159">
        <v>11.209824449999999</v>
      </c>
      <c r="I444" s="159">
        <v>0.09</v>
      </c>
      <c r="J444" s="159">
        <v>13.84</v>
      </c>
      <c r="K444" s="240"/>
      <c r="L444" s="298">
        <f t="shared" si="12"/>
        <v>4.1604871286348892</v>
      </c>
      <c r="M444" s="298">
        <f t="shared" si="13"/>
        <v>5.3704262375555283</v>
      </c>
    </row>
    <row r="445" spans="1:13" x14ac:dyDescent="0.2">
      <c r="A445" s="399"/>
      <c r="B445" s="168" t="s">
        <v>224</v>
      </c>
      <c r="C445" s="163">
        <v>19.921113660906801</v>
      </c>
      <c r="D445" s="14">
        <v>0.26954948512592097</v>
      </c>
      <c r="E445" s="14">
        <v>5.6936029411754401</v>
      </c>
      <c r="F445" s="14">
        <v>0.235794303797418</v>
      </c>
      <c r="G445" s="14">
        <v>0</v>
      </c>
      <c r="H445" s="14">
        <v>88.891462160000003</v>
      </c>
      <c r="I445" s="14">
        <v>0</v>
      </c>
      <c r="J445" s="14">
        <v>0</v>
      </c>
      <c r="K445" s="240"/>
      <c r="L445" s="299">
        <f t="shared" si="12"/>
        <v>16.43021750728651</v>
      </c>
      <c r="M445" s="299">
        <f t="shared" si="13"/>
        <v>14.376440318875698</v>
      </c>
    </row>
    <row r="446" spans="1:13" x14ac:dyDescent="0.2">
      <c r="A446" s="399"/>
      <c r="B446" s="168" t="s">
        <v>225</v>
      </c>
      <c r="C446" s="163">
        <v>28.158352280940601</v>
      </c>
      <c r="D446" s="14">
        <v>48.465142085461899</v>
      </c>
      <c r="E446" s="14">
        <v>29.6033610011288</v>
      </c>
      <c r="F446" s="14">
        <v>69.422084970775302</v>
      </c>
      <c r="G446" s="14">
        <v>45.671868614799799</v>
      </c>
      <c r="H446" s="14">
        <v>63.941816459999998</v>
      </c>
      <c r="I446" s="14">
        <v>31.13</v>
      </c>
      <c r="J446" s="14">
        <v>115.18</v>
      </c>
      <c r="K446" s="240"/>
      <c r="L446" s="299">
        <f t="shared" si="12"/>
        <v>45.198946487586625</v>
      </c>
      <c r="M446" s="299">
        <f t="shared" si="13"/>
        <v>53.946578176638297</v>
      </c>
    </row>
    <row r="447" spans="1:13" ht="13.5" thickBot="1" x14ac:dyDescent="0.25">
      <c r="A447" s="400"/>
      <c r="B447" s="169" t="s">
        <v>226</v>
      </c>
      <c r="C447" s="164">
        <v>286.313764250818</v>
      </c>
      <c r="D447" s="160">
        <v>0</v>
      </c>
      <c r="E447" s="160">
        <v>0</v>
      </c>
      <c r="F447" s="160">
        <v>0.92099676724134305</v>
      </c>
      <c r="G447" s="160">
        <v>0</v>
      </c>
      <c r="H447" s="160">
        <v>118.7162843</v>
      </c>
      <c r="I447" s="160">
        <v>0</v>
      </c>
      <c r="J447" s="160">
        <v>2137.54</v>
      </c>
      <c r="K447" s="240"/>
      <c r="L447" s="300">
        <f t="shared" si="12"/>
        <v>57.993006474008475</v>
      </c>
      <c r="M447" s="300">
        <f t="shared" si="13"/>
        <v>317.93638066475739</v>
      </c>
    </row>
    <row r="448" spans="1:13" x14ac:dyDescent="0.2">
      <c r="A448" s="399" t="s">
        <v>422</v>
      </c>
      <c r="B448" s="146" t="s">
        <v>223</v>
      </c>
      <c r="C448" s="143">
        <v>0.30730168269233998</v>
      </c>
      <c r="D448" s="11">
        <v>0</v>
      </c>
      <c r="E448" s="11">
        <v>0</v>
      </c>
      <c r="F448" s="11">
        <v>0</v>
      </c>
      <c r="G448" s="11">
        <v>0.15185880129589399</v>
      </c>
      <c r="H448" s="11">
        <v>0</v>
      </c>
      <c r="I448" s="11">
        <v>0</v>
      </c>
      <c r="J448" s="11">
        <v>0.02</v>
      </c>
      <c r="K448" s="240"/>
      <c r="L448" s="252">
        <f t="shared" si="12"/>
        <v>6.5594354855461987E-2</v>
      </c>
      <c r="M448" s="252">
        <f t="shared" si="13"/>
        <v>5.9895060498529246E-2</v>
      </c>
    </row>
    <row r="449" spans="1:13" x14ac:dyDescent="0.2">
      <c r="A449" s="399"/>
      <c r="B449" s="147" t="s">
        <v>224</v>
      </c>
      <c r="C449" s="144">
        <v>0</v>
      </c>
      <c r="D449" s="15">
        <v>0</v>
      </c>
      <c r="E449" s="15">
        <v>0.24730468750000001</v>
      </c>
      <c r="F449" s="15">
        <v>0</v>
      </c>
      <c r="G449" s="15">
        <v>0</v>
      </c>
      <c r="H449" s="15">
        <v>0</v>
      </c>
      <c r="I449" s="15">
        <v>0.05</v>
      </c>
      <c r="J449" s="15">
        <v>0.36</v>
      </c>
      <c r="K449" s="240"/>
      <c r="L449" s="253">
        <f t="shared" si="12"/>
        <v>4.2472098214285714E-2</v>
      </c>
      <c r="M449" s="253">
        <f t="shared" si="13"/>
        <v>8.2163085937499991E-2</v>
      </c>
    </row>
    <row r="450" spans="1:13" x14ac:dyDescent="0.2">
      <c r="A450" s="399"/>
      <c r="B450" s="147" t="s">
        <v>225</v>
      </c>
      <c r="C450" s="144">
        <v>0.59265324519236995</v>
      </c>
      <c r="D450" s="15">
        <v>3.8390760216350102</v>
      </c>
      <c r="E450" s="15">
        <v>1.507607421875</v>
      </c>
      <c r="F450" s="15">
        <v>5.3998623110150303</v>
      </c>
      <c r="G450" s="15">
        <v>0.66857316414685797</v>
      </c>
      <c r="H450" s="15">
        <v>1.106286058</v>
      </c>
      <c r="I450" s="15">
        <v>0.36</v>
      </c>
      <c r="J450" s="15">
        <v>0.74</v>
      </c>
      <c r="K450" s="240"/>
      <c r="L450" s="253">
        <f t="shared" si="12"/>
        <v>1.924865460266324</v>
      </c>
      <c r="M450" s="253">
        <f t="shared" si="13"/>
        <v>1.7767572777330336</v>
      </c>
    </row>
    <row r="451" spans="1:13" ht="13.5" thickBot="1" x14ac:dyDescent="0.25">
      <c r="A451" s="400"/>
      <c r="B451" s="148" t="s">
        <v>226</v>
      </c>
      <c r="C451" s="145">
        <v>0</v>
      </c>
      <c r="D451" s="140">
        <v>0</v>
      </c>
      <c r="E451" s="140">
        <v>0</v>
      </c>
      <c r="F451" s="140">
        <v>0</v>
      </c>
      <c r="G451" s="140">
        <v>0</v>
      </c>
      <c r="H451" s="140">
        <v>0</v>
      </c>
      <c r="I451" s="140">
        <v>0</v>
      </c>
      <c r="J451" s="140">
        <v>0</v>
      </c>
      <c r="K451" s="240"/>
      <c r="L451" s="254">
        <f t="shared" si="12"/>
        <v>0</v>
      </c>
      <c r="M451" s="254">
        <f t="shared" si="13"/>
        <v>0</v>
      </c>
    </row>
    <row r="452" spans="1:13" x14ac:dyDescent="0.2">
      <c r="A452" s="399" t="s">
        <v>423</v>
      </c>
      <c r="B452" s="146" t="s">
        <v>223</v>
      </c>
      <c r="C452" s="143">
        <v>0</v>
      </c>
      <c r="D452" s="11">
        <v>0</v>
      </c>
      <c r="E452" s="11">
        <v>0</v>
      </c>
      <c r="F452" s="11">
        <v>0</v>
      </c>
      <c r="G452" s="11">
        <v>0</v>
      </c>
      <c r="H452" s="11">
        <v>0</v>
      </c>
      <c r="I452" s="11">
        <v>0</v>
      </c>
      <c r="J452" s="11">
        <v>0</v>
      </c>
      <c r="K452" s="240"/>
      <c r="L452" s="252">
        <f t="shared" si="12"/>
        <v>0</v>
      </c>
      <c r="M452" s="252">
        <f t="shared" si="13"/>
        <v>0</v>
      </c>
    </row>
    <row r="453" spans="1:13" x14ac:dyDescent="0.2">
      <c r="A453" s="399"/>
      <c r="B453" s="147" t="s">
        <v>224</v>
      </c>
      <c r="C453" s="144">
        <v>0</v>
      </c>
      <c r="D453" s="15">
        <v>0</v>
      </c>
      <c r="E453" s="15">
        <v>0</v>
      </c>
      <c r="F453" s="15">
        <v>0</v>
      </c>
      <c r="G453" s="15">
        <v>0</v>
      </c>
      <c r="H453" s="15">
        <v>0</v>
      </c>
      <c r="I453" s="15">
        <v>0</v>
      </c>
      <c r="J453" s="15">
        <v>0</v>
      </c>
      <c r="K453" s="240"/>
      <c r="L453" s="253">
        <f t="shared" ref="L453:L516" si="14">AVERAGE(C453:I453)</f>
        <v>0</v>
      </c>
      <c r="M453" s="253">
        <f t="shared" ref="M453:M516" si="15">AVERAGE(C453:J453)</f>
        <v>0</v>
      </c>
    </row>
    <row r="454" spans="1:13" x14ac:dyDescent="0.2">
      <c r="A454" s="399"/>
      <c r="B454" s="147" t="s">
        <v>225</v>
      </c>
      <c r="C454" s="144">
        <v>0.24390314569534099</v>
      </c>
      <c r="D454" s="15">
        <v>0.18517919580421</v>
      </c>
      <c r="E454" s="15">
        <v>0.93068509615394401</v>
      </c>
      <c r="F454" s="15">
        <v>0.35949803149609999</v>
      </c>
      <c r="G454" s="15">
        <v>0.50924278846159199</v>
      </c>
      <c r="H454" s="15">
        <v>0.64019833900000001</v>
      </c>
      <c r="I454" s="15">
        <v>0.18</v>
      </c>
      <c r="J454" s="15">
        <v>2.5299999999999998</v>
      </c>
      <c r="K454" s="240"/>
      <c r="L454" s="253">
        <f t="shared" si="14"/>
        <v>0.43552951380159816</v>
      </c>
      <c r="M454" s="253">
        <f t="shared" si="15"/>
        <v>0.69733832457639844</v>
      </c>
    </row>
    <row r="455" spans="1:13" ht="13.5" thickBot="1" x14ac:dyDescent="0.25">
      <c r="A455" s="400"/>
      <c r="B455" s="148" t="s">
        <v>226</v>
      </c>
      <c r="C455" s="145">
        <v>0</v>
      </c>
      <c r="D455" s="140">
        <v>0</v>
      </c>
      <c r="E455" s="140">
        <v>0</v>
      </c>
      <c r="F455" s="140">
        <v>0</v>
      </c>
      <c r="G455" s="140">
        <v>0</v>
      </c>
      <c r="H455" s="140">
        <v>4.5622555350000003</v>
      </c>
      <c r="I455" s="140">
        <v>0</v>
      </c>
      <c r="J455" s="140">
        <v>0</v>
      </c>
      <c r="K455" s="240"/>
      <c r="L455" s="254">
        <f t="shared" si="14"/>
        <v>0.65175079071428577</v>
      </c>
      <c r="M455" s="254">
        <f t="shared" si="15"/>
        <v>0.57028194187500003</v>
      </c>
    </row>
    <row r="456" spans="1:13" x14ac:dyDescent="0.2">
      <c r="A456" s="399" t="s">
        <v>424</v>
      </c>
      <c r="B456" s="146" t="s">
        <v>223</v>
      </c>
      <c r="C456" s="143">
        <v>117.13095763386301</v>
      </c>
      <c r="D456" s="11">
        <v>26.135902380747801</v>
      </c>
      <c r="E456" s="11">
        <v>31.7452781554924</v>
      </c>
      <c r="F456" s="11">
        <v>155.236581005001</v>
      </c>
      <c r="G456" s="11">
        <v>111.566430684701</v>
      </c>
      <c r="H456" s="11">
        <v>157.85632079999999</v>
      </c>
      <c r="I456" s="11">
        <v>117.69</v>
      </c>
      <c r="J456" s="11">
        <v>139.66999999999999</v>
      </c>
      <c r="K456" s="240"/>
      <c r="L456" s="252">
        <f t="shared" si="14"/>
        <v>102.4802100942579</v>
      </c>
      <c r="M456" s="252">
        <f t="shared" si="15"/>
        <v>107.12893383247565</v>
      </c>
    </row>
    <row r="457" spans="1:13" x14ac:dyDescent="0.2">
      <c r="A457" s="399"/>
      <c r="B457" s="147" t="s">
        <v>224</v>
      </c>
      <c r="C457" s="144">
        <v>513.39390857409899</v>
      </c>
      <c r="D457" s="15">
        <v>233.98113474070999</v>
      </c>
      <c r="E457" s="15">
        <v>66.722068459519406</v>
      </c>
      <c r="F457" s="15">
        <v>493.10919531959701</v>
      </c>
      <c r="G457" s="15">
        <v>394.36196858363201</v>
      </c>
      <c r="H457" s="15">
        <v>593.85932930000001</v>
      </c>
      <c r="I457" s="15">
        <v>552.08000000000004</v>
      </c>
      <c r="J457" s="15">
        <v>657.86</v>
      </c>
      <c r="K457" s="240"/>
      <c r="L457" s="253">
        <f t="shared" si="14"/>
        <v>406.78680071107959</v>
      </c>
      <c r="M457" s="253">
        <f t="shared" si="15"/>
        <v>438.17095062219465</v>
      </c>
    </row>
    <row r="458" spans="1:13" x14ac:dyDescent="0.2">
      <c r="A458" s="399"/>
      <c r="B458" s="147" t="s">
        <v>225</v>
      </c>
      <c r="C458" s="144">
        <v>32.196626173533801</v>
      </c>
      <c r="D458" s="15">
        <v>16.8895116211384</v>
      </c>
      <c r="E458" s="15">
        <v>15.629167553594201</v>
      </c>
      <c r="F458" s="15">
        <v>37.589879728186801</v>
      </c>
      <c r="G458" s="15">
        <v>34.863871666966801</v>
      </c>
      <c r="H458" s="15">
        <v>16.300350130000002</v>
      </c>
      <c r="I458" s="15">
        <v>51.44</v>
      </c>
      <c r="J458" s="15">
        <v>80.319999999999993</v>
      </c>
      <c r="K458" s="240"/>
      <c r="L458" s="253">
        <f t="shared" si="14"/>
        <v>29.272772410488574</v>
      </c>
      <c r="M458" s="253">
        <f t="shared" si="15"/>
        <v>35.653675859177497</v>
      </c>
    </row>
    <row r="459" spans="1:13" ht="13.5" thickBot="1" x14ac:dyDescent="0.25">
      <c r="A459" s="400"/>
      <c r="B459" s="148" t="s">
        <v>226</v>
      </c>
      <c r="C459" s="145">
        <v>0</v>
      </c>
      <c r="D459" s="140">
        <v>0</v>
      </c>
      <c r="E459" s="140">
        <v>3.7563247084550802</v>
      </c>
      <c r="F459" s="140">
        <v>20.9893090596339</v>
      </c>
      <c r="G459" s="140">
        <v>233.27318268002799</v>
      </c>
      <c r="H459" s="140">
        <v>56.475668749999997</v>
      </c>
      <c r="I459" s="140">
        <v>53.18</v>
      </c>
      <c r="J459" s="140">
        <v>14.17</v>
      </c>
      <c r="K459" s="240"/>
      <c r="L459" s="254">
        <f t="shared" si="14"/>
        <v>52.524926456873857</v>
      </c>
      <c r="M459" s="254">
        <f t="shared" si="15"/>
        <v>47.730560649764627</v>
      </c>
    </row>
    <row r="460" spans="1:13" x14ac:dyDescent="0.2">
      <c r="A460" s="399" t="s">
        <v>425</v>
      </c>
      <c r="B460" s="146" t="s">
        <v>223</v>
      </c>
      <c r="C460" s="143">
        <v>0</v>
      </c>
      <c r="D460" s="11">
        <v>0</v>
      </c>
      <c r="E460" s="11">
        <v>0</v>
      </c>
      <c r="F460" s="11">
        <v>0</v>
      </c>
      <c r="G460" s="11">
        <v>0</v>
      </c>
      <c r="H460" s="11">
        <v>0</v>
      </c>
      <c r="I460" s="11">
        <v>0</v>
      </c>
      <c r="J460" s="11">
        <v>0</v>
      </c>
      <c r="K460" s="240"/>
      <c r="L460" s="252">
        <f t="shared" si="14"/>
        <v>0</v>
      </c>
      <c r="M460" s="252">
        <f t="shared" si="15"/>
        <v>0</v>
      </c>
    </row>
    <row r="461" spans="1:13" x14ac:dyDescent="0.2">
      <c r="A461" s="399"/>
      <c r="B461" s="147" t="s">
        <v>224</v>
      </c>
      <c r="C461" s="144">
        <v>0</v>
      </c>
      <c r="D461" s="15">
        <v>0</v>
      </c>
      <c r="E461" s="15">
        <v>0</v>
      </c>
      <c r="F461" s="15">
        <v>0</v>
      </c>
      <c r="G461" s="15">
        <v>0</v>
      </c>
      <c r="H461" s="15">
        <v>0</v>
      </c>
      <c r="I461" s="15">
        <v>0</v>
      </c>
      <c r="J461" s="15">
        <v>0</v>
      </c>
      <c r="K461" s="240"/>
      <c r="L461" s="253">
        <f t="shared" si="14"/>
        <v>0</v>
      </c>
      <c r="M461" s="253">
        <f t="shared" si="15"/>
        <v>0</v>
      </c>
    </row>
    <row r="462" spans="1:13" x14ac:dyDescent="0.2">
      <c r="A462" s="399"/>
      <c r="B462" s="147" t="s">
        <v>225</v>
      </c>
      <c r="C462" s="144">
        <v>7.8613410596019007E-2</v>
      </c>
      <c r="D462" s="15">
        <v>0</v>
      </c>
      <c r="E462" s="15">
        <v>0.14487079326924601</v>
      </c>
      <c r="F462" s="15">
        <v>0.26962352362207498</v>
      </c>
      <c r="G462" s="15">
        <v>9.75560897436E-2</v>
      </c>
      <c r="H462" s="15">
        <v>0</v>
      </c>
      <c r="I462" s="15">
        <v>0</v>
      </c>
      <c r="J462" s="15">
        <v>1.7</v>
      </c>
      <c r="K462" s="240"/>
      <c r="L462" s="253">
        <f t="shared" si="14"/>
        <v>8.4380545318705716E-2</v>
      </c>
      <c r="M462" s="253">
        <f t="shared" si="15"/>
        <v>0.28633297715386752</v>
      </c>
    </row>
    <row r="463" spans="1:13" ht="13.5" thickBot="1" x14ac:dyDescent="0.25">
      <c r="A463" s="400"/>
      <c r="B463" s="148" t="s">
        <v>226</v>
      </c>
      <c r="C463" s="145">
        <v>0</v>
      </c>
      <c r="D463" s="140">
        <v>0</v>
      </c>
      <c r="E463" s="140">
        <v>0</v>
      </c>
      <c r="F463" s="140">
        <v>0</v>
      </c>
      <c r="G463" s="140">
        <v>0</v>
      </c>
      <c r="H463" s="140">
        <v>0</v>
      </c>
      <c r="I463" s="140">
        <v>0</v>
      </c>
      <c r="J463" s="140">
        <v>0</v>
      </c>
      <c r="K463" s="240"/>
      <c r="L463" s="254">
        <f t="shared" si="14"/>
        <v>0</v>
      </c>
      <c r="M463" s="254">
        <f t="shared" si="15"/>
        <v>0</v>
      </c>
    </row>
    <row r="464" spans="1:13" x14ac:dyDescent="0.2">
      <c r="A464" s="399" t="s">
        <v>426</v>
      </c>
      <c r="B464" s="146" t="s">
        <v>223</v>
      </c>
      <c r="C464" s="143">
        <v>0</v>
      </c>
      <c r="D464" s="11">
        <v>0</v>
      </c>
      <c r="E464" s="11">
        <v>0</v>
      </c>
      <c r="F464" s="11">
        <v>0</v>
      </c>
      <c r="G464" s="11">
        <v>0</v>
      </c>
      <c r="H464" s="11">
        <v>0</v>
      </c>
      <c r="I464" s="11">
        <v>0</v>
      </c>
      <c r="J464" s="11">
        <v>0</v>
      </c>
      <c r="K464" s="240"/>
      <c r="L464" s="252">
        <f t="shared" si="14"/>
        <v>0</v>
      </c>
      <c r="M464" s="252">
        <f t="shared" si="15"/>
        <v>0</v>
      </c>
    </row>
    <row r="465" spans="1:13" x14ac:dyDescent="0.2">
      <c r="A465" s="399"/>
      <c r="B465" s="147" t="s">
        <v>224</v>
      </c>
      <c r="C465" s="144">
        <v>0</v>
      </c>
      <c r="D465" s="15">
        <v>0</v>
      </c>
      <c r="E465" s="15">
        <v>0</v>
      </c>
      <c r="F465" s="15">
        <v>0</v>
      </c>
      <c r="G465" s="15">
        <v>0</v>
      </c>
      <c r="H465" s="15">
        <v>0</v>
      </c>
      <c r="I465" s="15">
        <v>0</v>
      </c>
      <c r="J465" s="15">
        <v>0</v>
      </c>
      <c r="K465" s="240"/>
      <c r="L465" s="253">
        <f t="shared" si="14"/>
        <v>0</v>
      </c>
      <c r="M465" s="253">
        <f t="shared" si="15"/>
        <v>0</v>
      </c>
    </row>
    <row r="466" spans="1:13" x14ac:dyDescent="0.2">
      <c r="A466" s="399"/>
      <c r="B466" s="147" t="s">
        <v>225</v>
      </c>
      <c r="C466" s="144">
        <v>0.16125827814568</v>
      </c>
      <c r="D466" s="15">
        <v>0.59385052447556996</v>
      </c>
      <c r="E466" s="15">
        <v>0.64568253138064002</v>
      </c>
      <c r="F466" s="15">
        <v>2.02292307692294</v>
      </c>
      <c r="G466" s="15">
        <v>0.410706877729344</v>
      </c>
      <c r="H466" s="15">
        <v>1.2264852399999999</v>
      </c>
      <c r="I466" s="15">
        <v>2.15</v>
      </c>
      <c r="J466" s="15">
        <v>3.31</v>
      </c>
      <c r="K466" s="240"/>
      <c r="L466" s="253">
        <f t="shared" si="14"/>
        <v>1.0301295040934535</v>
      </c>
      <c r="M466" s="253">
        <f t="shared" si="15"/>
        <v>1.3151133160817718</v>
      </c>
    </row>
    <row r="467" spans="1:13" ht="13.5" thickBot="1" x14ac:dyDescent="0.25">
      <c r="A467" s="400"/>
      <c r="B467" s="148" t="s">
        <v>226</v>
      </c>
      <c r="C467" s="145">
        <v>0</v>
      </c>
      <c r="D467" s="140">
        <v>4.0867132867136</v>
      </c>
      <c r="E467" s="140">
        <v>0.2960970188284</v>
      </c>
      <c r="F467" s="140">
        <v>15.4943651574819</v>
      </c>
      <c r="G467" s="140">
        <v>0</v>
      </c>
      <c r="H467" s="140">
        <v>0</v>
      </c>
      <c r="I467" s="140">
        <v>0</v>
      </c>
      <c r="J467" s="140">
        <v>0</v>
      </c>
      <c r="K467" s="240"/>
      <c r="L467" s="254">
        <f t="shared" si="14"/>
        <v>2.8395964947176999</v>
      </c>
      <c r="M467" s="254">
        <f t="shared" si="15"/>
        <v>2.4846469328779874</v>
      </c>
    </row>
    <row r="468" spans="1:13" x14ac:dyDescent="0.2">
      <c r="A468" s="399" t="s">
        <v>427</v>
      </c>
      <c r="B468" s="146" t="s">
        <v>223</v>
      </c>
      <c r="C468" s="143">
        <v>0</v>
      </c>
      <c r="D468" s="11">
        <v>0.66458210059174805</v>
      </c>
      <c r="E468" s="11">
        <v>0.16857692307691199</v>
      </c>
      <c r="F468" s="11">
        <v>0</v>
      </c>
      <c r="G468" s="11">
        <v>1.7127847633136899</v>
      </c>
      <c r="H468" s="11">
        <v>0</v>
      </c>
      <c r="I468" s="11">
        <v>0</v>
      </c>
      <c r="J468" s="11">
        <v>0</v>
      </c>
      <c r="K468" s="240"/>
      <c r="L468" s="252">
        <f t="shared" si="14"/>
        <v>0.36370625528319284</v>
      </c>
      <c r="M468" s="252">
        <f t="shared" si="15"/>
        <v>0.31824297337279372</v>
      </c>
    </row>
    <row r="469" spans="1:13" x14ac:dyDescent="0.2">
      <c r="A469" s="399"/>
      <c r="B469" s="147" t="s">
        <v>224</v>
      </c>
      <c r="C469" s="144">
        <v>0</v>
      </c>
      <c r="D469" s="15">
        <v>0</v>
      </c>
      <c r="E469" s="15">
        <v>0</v>
      </c>
      <c r="F469" s="15">
        <v>0</v>
      </c>
      <c r="G469" s="15">
        <v>0</v>
      </c>
      <c r="H469" s="15">
        <v>0</v>
      </c>
      <c r="I469" s="15">
        <v>0</v>
      </c>
      <c r="J469" s="15">
        <v>0</v>
      </c>
      <c r="K469" s="240"/>
      <c r="L469" s="253">
        <f t="shared" si="14"/>
        <v>0</v>
      </c>
      <c r="M469" s="253">
        <f t="shared" si="15"/>
        <v>0</v>
      </c>
    </row>
    <row r="470" spans="1:13" x14ac:dyDescent="0.2">
      <c r="A470" s="399"/>
      <c r="B470" s="147" t="s">
        <v>225</v>
      </c>
      <c r="C470" s="144">
        <v>0</v>
      </c>
      <c r="D470" s="15">
        <v>0.585031278206812</v>
      </c>
      <c r="E470" s="15">
        <v>0.22909925168970399</v>
      </c>
      <c r="F470" s="15">
        <v>1.09143402455973</v>
      </c>
      <c r="G470" s="15">
        <v>1.8397577662722699</v>
      </c>
      <c r="H470" s="15">
        <v>0.272250989</v>
      </c>
      <c r="I470" s="15">
        <v>6.47</v>
      </c>
      <c r="J470" s="15">
        <v>2.1800000000000002</v>
      </c>
      <c r="K470" s="240"/>
      <c r="L470" s="253">
        <f t="shared" si="14"/>
        <v>1.4982247585326451</v>
      </c>
      <c r="M470" s="253">
        <f t="shared" si="15"/>
        <v>1.5834466637160645</v>
      </c>
    </row>
    <row r="471" spans="1:13" ht="13.5" thickBot="1" x14ac:dyDescent="0.25">
      <c r="A471" s="400"/>
      <c r="B471" s="148" t="s">
        <v>226</v>
      </c>
      <c r="C471" s="145">
        <v>0</v>
      </c>
      <c r="D471" s="140">
        <v>0</v>
      </c>
      <c r="E471" s="140">
        <v>0</v>
      </c>
      <c r="F471" s="140">
        <v>0</v>
      </c>
      <c r="G471" s="140">
        <v>0</v>
      </c>
      <c r="H471" s="140">
        <v>0</v>
      </c>
      <c r="I471" s="140">
        <v>0</v>
      </c>
      <c r="J471" s="140">
        <v>1.85</v>
      </c>
      <c r="K471" s="240"/>
      <c r="L471" s="254">
        <f t="shared" si="14"/>
        <v>0</v>
      </c>
      <c r="M471" s="254">
        <f t="shared" si="15"/>
        <v>0.23125000000000001</v>
      </c>
    </row>
    <row r="472" spans="1:13" x14ac:dyDescent="0.2">
      <c r="A472" s="399" t="s">
        <v>428</v>
      </c>
      <c r="B472" s="146" t="s">
        <v>223</v>
      </c>
      <c r="C472" s="143">
        <v>52.460588478976199</v>
      </c>
      <c r="D472" s="11">
        <v>11.559318742155201</v>
      </c>
      <c r="E472" s="11">
        <v>35.317967742816499</v>
      </c>
      <c r="F472" s="11">
        <v>34.812212599040301</v>
      </c>
      <c r="G472" s="11">
        <v>41.798168895046203</v>
      </c>
      <c r="H472" s="11">
        <v>43.504871809999997</v>
      </c>
      <c r="I472" s="11">
        <v>28.76</v>
      </c>
      <c r="J472" s="11">
        <v>33.11</v>
      </c>
      <c r="K472" s="240"/>
      <c r="L472" s="252">
        <f t="shared" si="14"/>
        <v>35.459018324004909</v>
      </c>
      <c r="M472" s="252">
        <f t="shared" si="15"/>
        <v>35.165391033504299</v>
      </c>
    </row>
    <row r="473" spans="1:13" x14ac:dyDescent="0.2">
      <c r="A473" s="399"/>
      <c r="B473" s="147" t="s">
        <v>224</v>
      </c>
      <c r="C473" s="144">
        <v>153.818178733004</v>
      </c>
      <c r="D473" s="15">
        <v>219.76637318106799</v>
      </c>
      <c r="E473" s="15">
        <v>108.96774423171399</v>
      </c>
      <c r="F473" s="15">
        <v>375.93929277451201</v>
      </c>
      <c r="G473" s="15">
        <v>118.10964071523399</v>
      </c>
      <c r="H473" s="15">
        <v>184.1218125</v>
      </c>
      <c r="I473" s="15">
        <v>162.66</v>
      </c>
      <c r="J473" s="15">
        <v>693.09</v>
      </c>
      <c r="K473" s="240"/>
      <c r="L473" s="253">
        <f t="shared" si="14"/>
        <v>189.05472030507602</v>
      </c>
      <c r="M473" s="253">
        <f t="shared" si="15"/>
        <v>252.05913026694151</v>
      </c>
    </row>
    <row r="474" spans="1:13" x14ac:dyDescent="0.2">
      <c r="A474" s="399"/>
      <c r="B474" s="147" t="s">
        <v>225</v>
      </c>
      <c r="C474" s="144">
        <v>68.083922048035106</v>
      </c>
      <c r="D474" s="15">
        <v>45.565905108756503</v>
      </c>
      <c r="E474" s="15">
        <v>92.309221829649005</v>
      </c>
      <c r="F474" s="15">
        <v>45.097914892009399</v>
      </c>
      <c r="G474" s="15">
        <v>16.311415735683401</v>
      </c>
      <c r="H474" s="15">
        <v>66.686593450000004</v>
      </c>
      <c r="I474" s="15">
        <v>101.71</v>
      </c>
      <c r="J474" s="15">
        <v>81.23</v>
      </c>
      <c r="K474" s="240"/>
      <c r="L474" s="253">
        <f t="shared" si="14"/>
        <v>62.252139009161908</v>
      </c>
      <c r="M474" s="253">
        <f t="shared" si="15"/>
        <v>64.624371633016665</v>
      </c>
    </row>
    <row r="475" spans="1:13" ht="13.5" thickBot="1" x14ac:dyDescent="0.25">
      <c r="A475" s="400"/>
      <c r="B475" s="148" t="s">
        <v>226</v>
      </c>
      <c r="C475" s="145">
        <v>51.450479275013898</v>
      </c>
      <c r="D475" s="140">
        <v>143.62278250676599</v>
      </c>
      <c r="E475" s="140">
        <v>237.97233989801501</v>
      </c>
      <c r="F475" s="140">
        <v>3601.2408091329698</v>
      </c>
      <c r="G475" s="140">
        <v>36.169935615243702</v>
      </c>
      <c r="H475" s="140">
        <v>310.92145049999999</v>
      </c>
      <c r="I475" s="140">
        <v>895.13</v>
      </c>
      <c r="J475" s="140">
        <v>909.8</v>
      </c>
      <c r="K475" s="240"/>
      <c r="L475" s="254">
        <f t="shared" si="14"/>
        <v>753.78682813257262</v>
      </c>
      <c r="M475" s="254">
        <f t="shared" si="15"/>
        <v>773.28847461600105</v>
      </c>
    </row>
    <row r="476" spans="1:13" x14ac:dyDescent="0.2">
      <c r="A476" s="399" t="s">
        <v>429</v>
      </c>
      <c r="B476" s="146" t="s">
        <v>223</v>
      </c>
      <c r="C476" s="143">
        <v>29.7959529432786</v>
      </c>
      <c r="D476" s="11">
        <v>33.981800321152697</v>
      </c>
      <c r="E476" s="11">
        <v>50.413432074203797</v>
      </c>
      <c r="F476" s="11">
        <v>44.2428792739111</v>
      </c>
      <c r="G476" s="11">
        <v>21.512761266838002</v>
      </c>
      <c r="H476" s="11">
        <v>40.792360899999998</v>
      </c>
      <c r="I476" s="11">
        <v>25.13</v>
      </c>
      <c r="J476" s="11">
        <v>53.42</v>
      </c>
      <c r="K476" s="240"/>
      <c r="L476" s="252">
        <f t="shared" si="14"/>
        <v>35.124169539912025</v>
      </c>
      <c r="M476" s="252">
        <f t="shared" si="15"/>
        <v>37.411148347423023</v>
      </c>
    </row>
    <row r="477" spans="1:13" x14ac:dyDescent="0.2">
      <c r="A477" s="399"/>
      <c r="B477" s="147" t="s">
        <v>224</v>
      </c>
      <c r="C477" s="144">
        <v>15.7440947508879</v>
      </c>
      <c r="D477" s="15">
        <v>14.7622304583297</v>
      </c>
      <c r="E477" s="15">
        <v>36.823362512956102</v>
      </c>
      <c r="F477" s="15">
        <v>29.0158976341258</v>
      </c>
      <c r="G477" s="15">
        <v>14.972492800132899</v>
      </c>
      <c r="H477" s="15">
        <v>40.144999749999997</v>
      </c>
      <c r="I477" s="15">
        <v>15.4</v>
      </c>
      <c r="J477" s="15">
        <v>11.18</v>
      </c>
      <c r="K477" s="240"/>
      <c r="L477" s="253">
        <f t="shared" si="14"/>
        <v>23.837582558061769</v>
      </c>
      <c r="M477" s="253">
        <f t="shared" si="15"/>
        <v>22.255384738304048</v>
      </c>
    </row>
    <row r="478" spans="1:13" x14ac:dyDescent="0.2">
      <c r="A478" s="399"/>
      <c r="B478" s="147" t="s">
        <v>225</v>
      </c>
      <c r="C478" s="144">
        <v>128.402319587622</v>
      </c>
      <c r="D478" s="15">
        <v>114.011015930108</v>
      </c>
      <c r="E478" s="15">
        <v>232.47137831968499</v>
      </c>
      <c r="F478" s="15">
        <v>277.71474862602003</v>
      </c>
      <c r="G478" s="15">
        <v>127.276715914025</v>
      </c>
      <c r="H478" s="15">
        <v>214.68358799999999</v>
      </c>
      <c r="I478" s="15">
        <v>139.52000000000001</v>
      </c>
      <c r="J478" s="15">
        <v>150.08000000000001</v>
      </c>
      <c r="K478" s="240"/>
      <c r="L478" s="253">
        <f t="shared" si="14"/>
        <v>176.29710948249428</v>
      </c>
      <c r="M478" s="253">
        <f t="shared" si="15"/>
        <v>173.01997079718248</v>
      </c>
    </row>
    <row r="479" spans="1:13" ht="13.5" thickBot="1" x14ac:dyDescent="0.25">
      <c r="A479" s="400"/>
      <c r="B479" s="148" t="s">
        <v>226</v>
      </c>
      <c r="C479" s="145">
        <v>12.9364790925253</v>
      </c>
      <c r="D479" s="140">
        <v>0</v>
      </c>
      <c r="E479" s="140">
        <v>0.78962858606547004</v>
      </c>
      <c r="F479" s="140">
        <v>13.6766837871274</v>
      </c>
      <c r="G479" s="140">
        <v>2332.4623169649299</v>
      </c>
      <c r="H479" s="140">
        <v>0</v>
      </c>
      <c r="I479" s="140">
        <v>1.47</v>
      </c>
      <c r="J479" s="140">
        <v>65.7</v>
      </c>
      <c r="K479" s="240"/>
      <c r="L479" s="254">
        <f t="shared" si="14"/>
        <v>337.33358691866397</v>
      </c>
      <c r="M479" s="254">
        <f t="shared" si="15"/>
        <v>303.37938855383095</v>
      </c>
    </row>
    <row r="480" spans="1:13" x14ac:dyDescent="0.2">
      <c r="A480" s="399" t="s">
        <v>430</v>
      </c>
      <c r="B480" s="146" t="s">
        <v>223</v>
      </c>
      <c r="C480" s="143">
        <v>4.0697369547020799</v>
      </c>
      <c r="D480" s="11">
        <v>9.9811945058848597</v>
      </c>
      <c r="E480" s="11">
        <v>14.597864250102999</v>
      </c>
      <c r="F480" s="11">
        <v>14.8793308924997</v>
      </c>
      <c r="G480" s="11">
        <v>28.279941008331502</v>
      </c>
      <c r="H480" s="11">
        <v>15.32572072</v>
      </c>
      <c r="I480" s="11">
        <v>12.3</v>
      </c>
      <c r="J480" s="11">
        <v>4.67</v>
      </c>
      <c r="K480" s="240"/>
      <c r="L480" s="252">
        <f t="shared" si="14"/>
        <v>14.204826904503021</v>
      </c>
      <c r="M480" s="252">
        <f t="shared" si="15"/>
        <v>13.012973541440143</v>
      </c>
    </row>
    <row r="481" spans="1:13" x14ac:dyDescent="0.2">
      <c r="A481" s="399"/>
      <c r="B481" s="147" t="s">
        <v>224</v>
      </c>
      <c r="C481" s="144">
        <v>9.7770037150269395</v>
      </c>
      <c r="D481" s="15">
        <v>25.731394230767499</v>
      </c>
      <c r="E481" s="15">
        <v>0.27364006514658401</v>
      </c>
      <c r="F481" s="15">
        <v>60.672150747514003</v>
      </c>
      <c r="G481" s="15">
        <v>105.78863689847</v>
      </c>
      <c r="H481" s="15">
        <v>0.88502884599999998</v>
      </c>
      <c r="I481" s="15">
        <v>8.75</v>
      </c>
      <c r="J481" s="15">
        <v>1.26</v>
      </c>
      <c r="K481" s="240"/>
      <c r="L481" s="253">
        <f t="shared" si="14"/>
        <v>30.268264928989293</v>
      </c>
      <c r="M481" s="253">
        <f t="shared" si="15"/>
        <v>26.642231812865631</v>
      </c>
    </row>
    <row r="482" spans="1:13" x14ac:dyDescent="0.2">
      <c r="A482" s="399"/>
      <c r="B482" s="147" t="s">
        <v>225</v>
      </c>
      <c r="C482" s="144">
        <v>2.7224432113208699</v>
      </c>
      <c r="D482" s="15">
        <v>2.05905477617467</v>
      </c>
      <c r="E482" s="15">
        <v>12.5765303278614</v>
      </c>
      <c r="F482" s="15">
        <v>20.348942773828099</v>
      </c>
      <c r="G482" s="15">
        <v>17.308837410763601</v>
      </c>
      <c r="H482" s="15">
        <v>5.9170805849999999</v>
      </c>
      <c r="I482" s="15">
        <v>5.61</v>
      </c>
      <c r="J482" s="15">
        <v>17.47</v>
      </c>
      <c r="K482" s="240"/>
      <c r="L482" s="253">
        <f t="shared" si="14"/>
        <v>9.5061270121355204</v>
      </c>
      <c r="M482" s="253">
        <f t="shared" si="15"/>
        <v>10.50161113561858</v>
      </c>
    </row>
    <row r="483" spans="1:13" ht="13.5" thickBot="1" x14ac:dyDescent="0.25">
      <c r="A483" s="400"/>
      <c r="B483" s="148" t="s">
        <v>226</v>
      </c>
      <c r="C483" s="145">
        <v>0</v>
      </c>
      <c r="D483" s="140">
        <v>157.874776141843</v>
      </c>
      <c r="E483" s="140">
        <v>0.32905405405403998</v>
      </c>
      <c r="F483" s="140">
        <v>28.086254902328999</v>
      </c>
      <c r="G483" s="140">
        <v>234.903681478393</v>
      </c>
      <c r="H483" s="140">
        <v>51.747579100000003</v>
      </c>
      <c r="I483" s="140">
        <v>154.33000000000001</v>
      </c>
      <c r="J483" s="140">
        <v>9.1999999999999993</v>
      </c>
      <c r="K483" s="240"/>
      <c r="L483" s="254">
        <f t="shared" si="14"/>
        <v>89.610192239517005</v>
      </c>
      <c r="M483" s="254">
        <f t="shared" si="15"/>
        <v>79.558918209577385</v>
      </c>
    </row>
    <row r="484" spans="1:13" x14ac:dyDescent="0.2">
      <c r="A484" s="399" t="s">
        <v>431</v>
      </c>
      <c r="B484" s="146" t="s">
        <v>223</v>
      </c>
      <c r="C484" s="143">
        <v>0</v>
      </c>
      <c r="D484" s="11">
        <v>0</v>
      </c>
      <c r="E484" s="11">
        <v>0</v>
      </c>
      <c r="F484" s="11">
        <v>0</v>
      </c>
      <c r="G484" s="11">
        <v>0</v>
      </c>
      <c r="H484" s="11">
        <v>0</v>
      </c>
      <c r="I484" s="11">
        <v>0</v>
      </c>
      <c r="J484" s="11">
        <v>0</v>
      </c>
      <c r="K484" s="240"/>
      <c r="L484" s="252">
        <f t="shared" si="14"/>
        <v>0</v>
      </c>
      <c r="M484" s="252">
        <f t="shared" si="15"/>
        <v>0</v>
      </c>
    </row>
    <row r="485" spans="1:13" x14ac:dyDescent="0.2">
      <c r="A485" s="399"/>
      <c r="B485" s="147" t="s">
        <v>224</v>
      </c>
      <c r="C485" s="144">
        <v>0</v>
      </c>
      <c r="D485" s="15">
        <v>0</v>
      </c>
      <c r="E485" s="15">
        <v>0</v>
      </c>
      <c r="F485" s="15">
        <v>0</v>
      </c>
      <c r="G485" s="15">
        <v>0</v>
      </c>
      <c r="H485" s="15">
        <v>0</v>
      </c>
      <c r="I485" s="15">
        <v>0</v>
      </c>
      <c r="J485" s="15">
        <v>0</v>
      </c>
      <c r="K485" s="240"/>
      <c r="L485" s="253">
        <f t="shared" si="14"/>
        <v>0</v>
      </c>
      <c r="M485" s="253">
        <f t="shared" si="15"/>
        <v>0</v>
      </c>
    </row>
    <row r="486" spans="1:13" x14ac:dyDescent="0.2">
      <c r="A486" s="399"/>
      <c r="B486" s="147" t="s">
        <v>225</v>
      </c>
      <c r="C486" s="144">
        <v>0</v>
      </c>
      <c r="D486" s="15">
        <v>0</v>
      </c>
      <c r="E486" s="15">
        <v>0</v>
      </c>
      <c r="F486" s="15">
        <v>8.7800480769225003E-2</v>
      </c>
      <c r="G486" s="15">
        <v>0</v>
      </c>
      <c r="H486" s="15">
        <v>0</v>
      </c>
      <c r="I486" s="15">
        <v>0</v>
      </c>
      <c r="J486" s="15">
        <v>6.3</v>
      </c>
      <c r="K486" s="240"/>
      <c r="L486" s="253">
        <f t="shared" si="14"/>
        <v>1.2542925824175001E-2</v>
      </c>
      <c r="M486" s="253">
        <f t="shared" si="15"/>
        <v>0.7984750600961531</v>
      </c>
    </row>
    <row r="487" spans="1:13" ht="13.5" thickBot="1" x14ac:dyDescent="0.25">
      <c r="A487" s="400"/>
      <c r="B487" s="148" t="s">
        <v>226</v>
      </c>
      <c r="C487" s="145">
        <v>0</v>
      </c>
      <c r="D487" s="140">
        <v>0</v>
      </c>
      <c r="E487" s="140">
        <v>0</v>
      </c>
      <c r="F487" s="140">
        <v>0</v>
      </c>
      <c r="G487" s="140">
        <v>0</v>
      </c>
      <c r="H487" s="140">
        <v>0</v>
      </c>
      <c r="I487" s="140">
        <v>0</v>
      </c>
      <c r="J487" s="140">
        <v>0</v>
      </c>
      <c r="K487" s="240"/>
      <c r="L487" s="254">
        <f t="shared" si="14"/>
        <v>0</v>
      </c>
      <c r="M487" s="254">
        <f t="shared" si="15"/>
        <v>0</v>
      </c>
    </row>
    <row r="488" spans="1:13" x14ac:dyDescent="0.2">
      <c r="A488" s="399" t="s">
        <v>432</v>
      </c>
      <c r="B488" s="146" t="s">
        <v>223</v>
      </c>
      <c r="C488" s="143">
        <v>0</v>
      </c>
      <c r="D488" s="11">
        <v>0</v>
      </c>
      <c r="E488" s="11">
        <v>0</v>
      </c>
      <c r="F488" s="11">
        <v>0</v>
      </c>
      <c r="G488" s="11">
        <v>0</v>
      </c>
      <c r="H488" s="11">
        <v>0</v>
      </c>
      <c r="I488" s="11">
        <v>0.25</v>
      </c>
      <c r="J488" s="11">
        <v>0.09</v>
      </c>
      <c r="K488" s="240"/>
      <c r="L488" s="252">
        <f t="shared" si="14"/>
        <v>3.5714285714285712E-2</v>
      </c>
      <c r="M488" s="252">
        <f t="shared" si="15"/>
        <v>4.2499999999999996E-2</v>
      </c>
    </row>
    <row r="489" spans="1:13" x14ac:dyDescent="0.2">
      <c r="A489" s="399"/>
      <c r="B489" s="147" t="s">
        <v>224</v>
      </c>
      <c r="C489" s="144">
        <v>0</v>
      </c>
      <c r="D489" s="15">
        <v>0</v>
      </c>
      <c r="E489" s="15">
        <v>0</v>
      </c>
      <c r="F489" s="15">
        <v>0</v>
      </c>
      <c r="G489" s="15">
        <v>0</v>
      </c>
      <c r="H489" s="15">
        <v>0</v>
      </c>
      <c r="I489" s="15">
        <v>0</v>
      </c>
      <c r="J489" s="15">
        <v>0.15</v>
      </c>
      <c r="K489" s="240"/>
      <c r="L489" s="253">
        <f t="shared" si="14"/>
        <v>0</v>
      </c>
      <c r="M489" s="253">
        <f t="shared" si="15"/>
        <v>1.8749999999999999E-2</v>
      </c>
    </row>
    <row r="490" spans="1:13" x14ac:dyDescent="0.2">
      <c r="A490" s="399"/>
      <c r="B490" s="147" t="s">
        <v>225</v>
      </c>
      <c r="C490" s="144">
        <v>10.884708943580399</v>
      </c>
      <c r="D490" s="15">
        <v>8.0253836751584107</v>
      </c>
      <c r="E490" s="15">
        <v>13.651725715118999</v>
      </c>
      <c r="F490" s="15">
        <v>5.31147280057555</v>
      </c>
      <c r="G490" s="15">
        <v>7.10570441090114</v>
      </c>
      <c r="H490" s="15">
        <v>20.555361990000002</v>
      </c>
      <c r="I490" s="15">
        <v>11.86</v>
      </c>
      <c r="J490" s="15">
        <v>14.3</v>
      </c>
      <c r="K490" s="240"/>
      <c r="L490" s="253">
        <f t="shared" si="14"/>
        <v>11.056336790762071</v>
      </c>
      <c r="M490" s="253">
        <f t="shared" si="15"/>
        <v>11.461794691916811</v>
      </c>
    </row>
    <row r="491" spans="1:13" ht="13.5" thickBot="1" x14ac:dyDescent="0.25">
      <c r="A491" s="400"/>
      <c r="B491" s="148" t="s">
        <v>226</v>
      </c>
      <c r="C491" s="145">
        <v>0.85870033112574595</v>
      </c>
      <c r="D491" s="140">
        <v>13.5991445418993</v>
      </c>
      <c r="E491" s="140">
        <v>6.4740180439319204</v>
      </c>
      <c r="F491" s="140">
        <v>214.50314892909901</v>
      </c>
      <c r="G491" s="140">
        <v>0</v>
      </c>
      <c r="H491" s="140">
        <v>16.065608860000001</v>
      </c>
      <c r="I491" s="140">
        <v>0</v>
      </c>
      <c r="J491" s="140">
        <v>82.01</v>
      </c>
      <c r="K491" s="240"/>
      <c r="L491" s="254">
        <f t="shared" si="14"/>
        <v>35.928660100865137</v>
      </c>
      <c r="M491" s="254">
        <f t="shared" si="15"/>
        <v>41.688827588256999</v>
      </c>
    </row>
    <row r="492" spans="1:13" x14ac:dyDescent="0.2">
      <c r="A492" s="399" t="s">
        <v>433</v>
      </c>
      <c r="B492" s="146" t="s">
        <v>223</v>
      </c>
      <c r="C492" s="143">
        <v>0</v>
      </c>
      <c r="D492" s="11">
        <v>0</v>
      </c>
      <c r="E492" s="11">
        <v>0</v>
      </c>
      <c r="F492" s="11">
        <v>0</v>
      </c>
      <c r="G492" s="11">
        <v>0</v>
      </c>
      <c r="H492" s="11">
        <v>0</v>
      </c>
      <c r="I492" s="11">
        <v>0</v>
      </c>
      <c r="J492" s="11">
        <v>0</v>
      </c>
      <c r="K492" s="240"/>
      <c r="L492" s="252">
        <f t="shared" si="14"/>
        <v>0</v>
      </c>
      <c r="M492" s="252">
        <f t="shared" si="15"/>
        <v>0</v>
      </c>
    </row>
    <row r="493" spans="1:13" x14ac:dyDescent="0.2">
      <c r="A493" s="399"/>
      <c r="B493" s="147" t="s">
        <v>224</v>
      </c>
      <c r="C493" s="144">
        <v>0</v>
      </c>
      <c r="D493" s="15">
        <v>0</v>
      </c>
      <c r="E493" s="15">
        <v>0</v>
      </c>
      <c r="F493" s="15">
        <v>0</v>
      </c>
      <c r="G493" s="15">
        <v>0</v>
      </c>
      <c r="H493" s="15">
        <v>0</v>
      </c>
      <c r="I493" s="15">
        <v>0</v>
      </c>
      <c r="J493" s="15">
        <v>0</v>
      </c>
      <c r="K493" s="240"/>
      <c r="L493" s="253">
        <f t="shared" si="14"/>
        <v>0</v>
      </c>
      <c r="M493" s="253">
        <f t="shared" si="15"/>
        <v>0</v>
      </c>
    </row>
    <row r="494" spans="1:13" x14ac:dyDescent="0.2">
      <c r="A494" s="399"/>
      <c r="B494" s="147" t="s">
        <v>225</v>
      </c>
      <c r="C494" s="144">
        <v>0</v>
      </c>
      <c r="D494" s="15">
        <v>0.23945585664337499</v>
      </c>
      <c r="E494" s="15">
        <v>1.01629056490395</v>
      </c>
      <c r="F494" s="15">
        <v>0</v>
      </c>
      <c r="G494" s="15">
        <v>0.46826923076928001</v>
      </c>
      <c r="H494" s="15">
        <v>0.42118311800000002</v>
      </c>
      <c r="I494" s="15">
        <v>0.53</v>
      </c>
      <c r="J494" s="15">
        <v>0.84</v>
      </c>
      <c r="K494" s="240"/>
      <c r="L494" s="253">
        <f t="shared" si="14"/>
        <v>0.38217125290237214</v>
      </c>
      <c r="M494" s="253">
        <f t="shared" si="15"/>
        <v>0.43939984628957562</v>
      </c>
    </row>
    <row r="495" spans="1:13" ht="13.5" thickBot="1" x14ac:dyDescent="0.25">
      <c r="A495" s="400"/>
      <c r="B495" s="148" t="s">
        <v>226</v>
      </c>
      <c r="C495" s="145">
        <v>0</v>
      </c>
      <c r="D495" s="140">
        <v>0</v>
      </c>
      <c r="E495" s="140">
        <v>0</v>
      </c>
      <c r="F495" s="140">
        <v>0</v>
      </c>
      <c r="G495" s="140">
        <v>0</v>
      </c>
      <c r="H495" s="140">
        <v>0</v>
      </c>
      <c r="I495" s="140">
        <v>0</v>
      </c>
      <c r="J495" s="140">
        <v>0</v>
      </c>
      <c r="K495" s="240"/>
      <c r="L495" s="254">
        <f t="shared" si="14"/>
        <v>0</v>
      </c>
      <c r="M495" s="254">
        <f t="shared" si="15"/>
        <v>0</v>
      </c>
    </row>
    <row r="496" spans="1:13" x14ac:dyDescent="0.2">
      <c r="A496" s="399" t="s">
        <v>434</v>
      </c>
      <c r="B496" s="146" t="s">
        <v>223</v>
      </c>
      <c r="C496" s="143">
        <v>344.222883464625</v>
      </c>
      <c r="D496" s="11">
        <v>62.214034295804097</v>
      </c>
      <c r="E496" s="11">
        <v>123.77519445678099</v>
      </c>
      <c r="F496" s="11">
        <v>181.47998260761901</v>
      </c>
      <c r="G496" s="11">
        <v>202.17821735677001</v>
      </c>
      <c r="H496" s="11">
        <v>160.1359606</v>
      </c>
      <c r="I496" s="11">
        <v>138.84</v>
      </c>
      <c r="J496" s="11">
        <v>222.22</v>
      </c>
      <c r="K496" s="240"/>
      <c r="L496" s="252">
        <f t="shared" si="14"/>
        <v>173.26375325451414</v>
      </c>
      <c r="M496" s="252">
        <f t="shared" si="15"/>
        <v>179.38328409769989</v>
      </c>
    </row>
    <row r="497" spans="1:13" x14ac:dyDescent="0.2">
      <c r="A497" s="399"/>
      <c r="B497" s="147" t="s">
        <v>224</v>
      </c>
      <c r="C497" s="144">
        <v>646.58527740637305</v>
      </c>
      <c r="D497" s="15">
        <v>588.23244116370995</v>
      </c>
      <c r="E497" s="15">
        <v>695.65466704009702</v>
      </c>
      <c r="F497" s="15">
        <v>220.198321596196</v>
      </c>
      <c r="G497" s="15">
        <v>161.85523885402699</v>
      </c>
      <c r="H497" s="15">
        <v>128.54912529999999</v>
      </c>
      <c r="I497" s="15">
        <v>126.31</v>
      </c>
      <c r="J497" s="15">
        <v>261.16000000000003</v>
      </c>
      <c r="K497" s="240"/>
      <c r="L497" s="253">
        <f t="shared" si="14"/>
        <v>366.76929590862898</v>
      </c>
      <c r="M497" s="253">
        <f t="shared" si="15"/>
        <v>353.56813392005034</v>
      </c>
    </row>
    <row r="498" spans="1:13" x14ac:dyDescent="0.2">
      <c r="A498" s="399"/>
      <c r="B498" s="147" t="s">
        <v>225</v>
      </c>
      <c r="C498" s="144">
        <v>14.4009777364668</v>
      </c>
      <c r="D498" s="15">
        <v>6.6849471749061697</v>
      </c>
      <c r="E498" s="15">
        <v>24.306613472609701</v>
      </c>
      <c r="F498" s="15">
        <v>17.049575385904799</v>
      </c>
      <c r="G498" s="15">
        <v>63.240304740527201</v>
      </c>
      <c r="H498" s="15">
        <v>10.276622720000001</v>
      </c>
      <c r="I498" s="15">
        <v>7.42</v>
      </c>
      <c r="J498" s="15">
        <v>19.920000000000002</v>
      </c>
      <c r="K498" s="240"/>
      <c r="L498" s="253">
        <f t="shared" si="14"/>
        <v>20.482720175773522</v>
      </c>
      <c r="M498" s="253">
        <f t="shared" si="15"/>
        <v>20.412380153801834</v>
      </c>
    </row>
    <row r="499" spans="1:13" ht="13.5" thickBot="1" x14ac:dyDescent="0.25">
      <c r="A499" s="400"/>
      <c r="B499" s="148" t="s">
        <v>226</v>
      </c>
      <c r="C499" s="145">
        <v>817.28228956512396</v>
      </c>
      <c r="D499" s="140">
        <v>0</v>
      </c>
      <c r="E499" s="140">
        <v>31.940519388611101</v>
      </c>
      <c r="F499" s="140">
        <v>31.487068965519001</v>
      </c>
      <c r="G499" s="140">
        <v>4.1080972515863801</v>
      </c>
      <c r="H499" s="140">
        <v>0</v>
      </c>
      <c r="I499" s="140">
        <v>0</v>
      </c>
      <c r="J499" s="140">
        <v>10.83</v>
      </c>
      <c r="K499" s="240"/>
      <c r="L499" s="254">
        <f t="shared" si="14"/>
        <v>126.40256788154863</v>
      </c>
      <c r="M499" s="254">
        <f t="shared" si="15"/>
        <v>111.95599689635506</v>
      </c>
    </row>
    <row r="500" spans="1:13" x14ac:dyDescent="0.2">
      <c r="A500" s="399" t="s">
        <v>435</v>
      </c>
      <c r="B500" s="146" t="s">
        <v>223</v>
      </c>
      <c r="C500" s="143">
        <v>1.9088156164263299</v>
      </c>
      <c r="D500" s="11">
        <v>7.0530424091021198</v>
      </c>
      <c r="E500" s="11">
        <v>1.2457030009919501</v>
      </c>
      <c r="F500" s="11">
        <v>1.81269741296547</v>
      </c>
      <c r="G500" s="11">
        <v>15.7078541230954</v>
      </c>
      <c r="H500" s="11">
        <v>10.967264480000001</v>
      </c>
      <c r="I500" s="11">
        <v>18.37</v>
      </c>
      <c r="J500" s="11">
        <v>11.96</v>
      </c>
      <c r="K500" s="240"/>
      <c r="L500" s="252">
        <f t="shared" si="14"/>
        <v>8.1521967203687531</v>
      </c>
      <c r="M500" s="252">
        <f t="shared" si="15"/>
        <v>8.6281721303226604</v>
      </c>
    </row>
    <row r="501" spans="1:13" x14ac:dyDescent="0.2">
      <c r="A501" s="399"/>
      <c r="B501" s="147" t="s">
        <v>224</v>
      </c>
      <c r="C501" s="144">
        <v>0.31097136222910998</v>
      </c>
      <c r="D501" s="15">
        <v>0</v>
      </c>
      <c r="E501" s="15">
        <v>0</v>
      </c>
      <c r="F501" s="15">
        <v>0</v>
      </c>
      <c r="G501" s="15">
        <v>0</v>
      </c>
      <c r="H501" s="15">
        <v>0</v>
      </c>
      <c r="I501" s="15">
        <v>0</v>
      </c>
      <c r="J501" s="15">
        <v>0</v>
      </c>
      <c r="K501" s="240"/>
      <c r="L501" s="253">
        <f t="shared" si="14"/>
        <v>4.442448031844428E-2</v>
      </c>
      <c r="M501" s="253">
        <f t="shared" si="15"/>
        <v>3.8871420278638748E-2</v>
      </c>
    </row>
    <row r="502" spans="1:13" x14ac:dyDescent="0.2">
      <c r="A502" s="399"/>
      <c r="B502" s="147" t="s">
        <v>225</v>
      </c>
      <c r="C502" s="144">
        <v>1.7714871693222001</v>
      </c>
      <c r="D502" s="15">
        <v>0.82095456993981097</v>
      </c>
      <c r="E502" s="15">
        <v>5.5478382936503996</v>
      </c>
      <c r="F502" s="15">
        <v>0.75220543032776999</v>
      </c>
      <c r="G502" s="15">
        <v>6.2947735730347203</v>
      </c>
      <c r="H502" s="15">
        <v>9.2720500440000002</v>
      </c>
      <c r="I502" s="15">
        <v>0.72</v>
      </c>
      <c r="J502" s="15">
        <v>2.81</v>
      </c>
      <c r="K502" s="240"/>
      <c r="L502" s="253">
        <f t="shared" si="14"/>
        <v>3.597044154324986</v>
      </c>
      <c r="M502" s="253">
        <f t="shared" si="15"/>
        <v>3.4986636350343625</v>
      </c>
    </row>
    <row r="503" spans="1:13" ht="13.5" thickBot="1" x14ac:dyDescent="0.25">
      <c r="A503" s="400"/>
      <c r="B503" s="148" t="s">
        <v>226</v>
      </c>
      <c r="C503" s="145">
        <v>0</v>
      </c>
      <c r="D503" s="140">
        <v>0</v>
      </c>
      <c r="E503" s="140">
        <v>0</v>
      </c>
      <c r="F503" s="140">
        <v>0</v>
      </c>
      <c r="G503" s="140">
        <v>0.86682048681524404</v>
      </c>
      <c r="H503" s="140">
        <v>0</v>
      </c>
      <c r="I503" s="140">
        <v>0</v>
      </c>
      <c r="J503" s="140">
        <v>3.96</v>
      </c>
      <c r="K503" s="240"/>
      <c r="L503" s="254">
        <f t="shared" si="14"/>
        <v>0.12383149811646343</v>
      </c>
      <c r="M503" s="254">
        <f t="shared" si="15"/>
        <v>0.60335256085190547</v>
      </c>
    </row>
    <row r="504" spans="1:13" x14ac:dyDescent="0.2">
      <c r="A504" s="399" t="s">
        <v>436</v>
      </c>
      <c r="B504" s="146" t="s">
        <v>223</v>
      </c>
      <c r="C504" s="143">
        <v>200.33329124477299</v>
      </c>
      <c r="D504" s="11">
        <v>137.588705228713</v>
      </c>
      <c r="E504" s="11">
        <v>302.90414458069699</v>
      </c>
      <c r="F504" s="11">
        <v>205.23408504761699</v>
      </c>
      <c r="G504" s="11">
        <v>180.47330723110201</v>
      </c>
      <c r="H504" s="11">
        <v>191.62824950000001</v>
      </c>
      <c r="I504" s="11">
        <v>121.04</v>
      </c>
      <c r="J504" s="11">
        <v>332.31</v>
      </c>
      <c r="K504" s="240"/>
      <c r="L504" s="252">
        <f t="shared" si="14"/>
        <v>191.31454040470027</v>
      </c>
      <c r="M504" s="252">
        <f t="shared" si="15"/>
        <v>208.93897285411273</v>
      </c>
    </row>
    <row r="505" spans="1:13" x14ac:dyDescent="0.2">
      <c r="A505" s="399"/>
      <c r="B505" s="147" t="s">
        <v>224</v>
      </c>
      <c r="C505" s="144">
        <v>406.71309442451502</v>
      </c>
      <c r="D505" s="15">
        <v>184.512627383715</v>
      </c>
      <c r="E505" s="15">
        <v>65.399050250620704</v>
      </c>
      <c r="F505" s="15">
        <v>75.755869056583805</v>
      </c>
      <c r="G505" s="15">
        <v>135.994625599871</v>
      </c>
      <c r="H505" s="15">
        <v>65.666138439999997</v>
      </c>
      <c r="I505" s="15">
        <v>357.44</v>
      </c>
      <c r="J505" s="15">
        <v>1371.59</v>
      </c>
      <c r="K505" s="240"/>
      <c r="L505" s="253">
        <f t="shared" si="14"/>
        <v>184.49734359361508</v>
      </c>
      <c r="M505" s="253">
        <f t="shared" si="15"/>
        <v>332.88392564441318</v>
      </c>
    </row>
    <row r="506" spans="1:13" x14ac:dyDescent="0.2">
      <c r="A506" s="399"/>
      <c r="B506" s="147" t="s">
        <v>225</v>
      </c>
      <c r="C506" s="144">
        <v>62.1544417925262</v>
      </c>
      <c r="D506" s="15">
        <v>21.7323400829356</v>
      </c>
      <c r="E506" s="15">
        <v>35.979505052976599</v>
      </c>
      <c r="F506" s="15">
        <v>92.042350772995803</v>
      </c>
      <c r="G506" s="15">
        <v>35.490463534486402</v>
      </c>
      <c r="H506" s="15">
        <v>65.681324270000005</v>
      </c>
      <c r="I506" s="15">
        <v>30.48</v>
      </c>
      <c r="J506" s="15">
        <v>66.55</v>
      </c>
      <c r="K506" s="240"/>
      <c r="L506" s="253">
        <f t="shared" si="14"/>
        <v>49.08006078656009</v>
      </c>
      <c r="M506" s="253">
        <f t="shared" si="15"/>
        <v>51.263803188240082</v>
      </c>
    </row>
    <row r="507" spans="1:13" ht="13.5" thickBot="1" x14ac:dyDescent="0.25">
      <c r="A507" s="400"/>
      <c r="B507" s="148" t="s">
        <v>226</v>
      </c>
      <c r="C507" s="145">
        <v>5325.7994331467798</v>
      </c>
      <c r="D507" s="140">
        <v>2.84058343596084</v>
      </c>
      <c r="E507" s="140">
        <v>88.800906728643398</v>
      </c>
      <c r="F507" s="140">
        <v>4312.2402971305801</v>
      </c>
      <c r="G507" s="140">
        <v>138.202736516708</v>
      </c>
      <c r="H507" s="140">
        <v>32.88505155</v>
      </c>
      <c r="I507" s="140">
        <v>0.8</v>
      </c>
      <c r="J507" s="140">
        <v>169.98</v>
      </c>
      <c r="K507" s="240"/>
      <c r="L507" s="254">
        <f t="shared" si="14"/>
        <v>1414.5098583583817</v>
      </c>
      <c r="M507" s="254">
        <f t="shared" si="15"/>
        <v>1258.9436260635839</v>
      </c>
    </row>
    <row r="508" spans="1:13" x14ac:dyDescent="0.2">
      <c r="A508" s="399" t="s">
        <v>437</v>
      </c>
      <c r="B508" s="146" t="s">
        <v>223</v>
      </c>
      <c r="C508" s="143">
        <v>1.58754649743246</v>
      </c>
      <c r="D508" s="11">
        <v>4.4342262381715196</v>
      </c>
      <c r="E508" s="11">
        <v>8.5775429815549398</v>
      </c>
      <c r="F508" s="11">
        <v>24.019533460885398</v>
      </c>
      <c r="G508" s="11">
        <v>8.3693406359473492</v>
      </c>
      <c r="H508" s="11">
        <v>5.503136274</v>
      </c>
      <c r="I508" s="11">
        <v>4.54</v>
      </c>
      <c r="J508" s="11">
        <v>18.350000000000001</v>
      </c>
      <c r="K508" s="240"/>
      <c r="L508" s="252">
        <f t="shared" si="14"/>
        <v>8.1473322982845229</v>
      </c>
      <c r="M508" s="252">
        <f t="shared" si="15"/>
        <v>9.4226657609989584</v>
      </c>
    </row>
    <row r="509" spans="1:13" x14ac:dyDescent="0.2">
      <c r="A509" s="399"/>
      <c r="B509" s="147" t="s">
        <v>224</v>
      </c>
      <c r="C509" s="144">
        <v>958.18453317948604</v>
      </c>
      <c r="D509" s="15">
        <v>1139.4991899736001</v>
      </c>
      <c r="E509" s="15">
        <v>1022.50736550411</v>
      </c>
      <c r="F509" s="15">
        <v>1471.4589829609299</v>
      </c>
      <c r="G509" s="15">
        <v>1932.44750691937</v>
      </c>
      <c r="H509" s="15">
        <v>1366.6796830000001</v>
      </c>
      <c r="I509" s="15">
        <v>1752.96</v>
      </c>
      <c r="J509" s="15">
        <v>2339.41</v>
      </c>
      <c r="K509" s="240"/>
      <c r="L509" s="253">
        <f t="shared" si="14"/>
        <v>1377.6767516482137</v>
      </c>
      <c r="M509" s="253">
        <f t="shared" si="15"/>
        <v>1497.8934076921869</v>
      </c>
    </row>
    <row r="510" spans="1:13" x14ac:dyDescent="0.2">
      <c r="A510" s="399"/>
      <c r="B510" s="147" t="s">
        <v>225</v>
      </c>
      <c r="C510" s="144">
        <v>6.1032008690781598</v>
      </c>
      <c r="D510" s="15">
        <v>2.8225996356073999</v>
      </c>
      <c r="E510" s="15">
        <v>13.2669644728111</v>
      </c>
      <c r="F510" s="15">
        <v>9.3065489043925194</v>
      </c>
      <c r="G510" s="15">
        <v>14.331875004868801</v>
      </c>
      <c r="H510" s="15">
        <v>23.39712982</v>
      </c>
      <c r="I510" s="15">
        <v>14.06</v>
      </c>
      <c r="J510" s="15">
        <v>10.38</v>
      </c>
      <c r="K510" s="240"/>
      <c r="L510" s="253">
        <f t="shared" si="14"/>
        <v>11.898331243822568</v>
      </c>
      <c r="M510" s="253">
        <f t="shared" si="15"/>
        <v>11.708539838344747</v>
      </c>
    </row>
    <row r="511" spans="1:13" ht="13.5" thickBot="1" x14ac:dyDescent="0.25">
      <c r="A511" s="400"/>
      <c r="B511" s="148" t="s">
        <v>226</v>
      </c>
      <c r="C511" s="145">
        <v>680.43556034488699</v>
      </c>
      <c r="D511" s="140">
        <v>0</v>
      </c>
      <c r="E511" s="140">
        <v>0</v>
      </c>
      <c r="F511" s="140">
        <v>44.8144581931383</v>
      </c>
      <c r="G511" s="140">
        <v>1.9799833354493701</v>
      </c>
      <c r="H511" s="140">
        <v>0.184339789</v>
      </c>
      <c r="I511" s="140">
        <v>26.79</v>
      </c>
      <c r="J511" s="140">
        <v>0</v>
      </c>
      <c r="K511" s="240"/>
      <c r="L511" s="254">
        <f t="shared" si="14"/>
        <v>107.74347738035351</v>
      </c>
      <c r="M511" s="254">
        <f t="shared" si="15"/>
        <v>94.275542707809322</v>
      </c>
    </row>
    <row r="512" spans="1:13" x14ac:dyDescent="0.2">
      <c r="A512" s="399" t="s">
        <v>438</v>
      </c>
      <c r="B512" s="146" t="s">
        <v>223</v>
      </c>
      <c r="C512" s="143">
        <v>8.7719768137497098</v>
      </c>
      <c r="D512" s="11">
        <v>11.663178943453801</v>
      </c>
      <c r="E512" s="11">
        <v>6.7798500574770202</v>
      </c>
      <c r="F512" s="11">
        <v>16.994878671945902</v>
      </c>
      <c r="G512" s="11">
        <v>9.4427695273204701</v>
      </c>
      <c r="H512" s="11">
        <v>30.692129099999999</v>
      </c>
      <c r="I512" s="11">
        <v>14.03</v>
      </c>
      <c r="J512" s="11">
        <v>40.18</v>
      </c>
      <c r="K512" s="240"/>
      <c r="L512" s="252">
        <f t="shared" si="14"/>
        <v>14.053540444849558</v>
      </c>
      <c r="M512" s="252">
        <f t="shared" si="15"/>
        <v>17.319347889243364</v>
      </c>
    </row>
    <row r="513" spans="1:13" x14ac:dyDescent="0.2">
      <c r="A513" s="399"/>
      <c r="B513" s="147" t="s">
        <v>224</v>
      </c>
      <c r="C513" s="144">
        <v>2071.7053913110599</v>
      </c>
      <c r="D513" s="15">
        <v>2289.0762959328499</v>
      </c>
      <c r="E513" s="15">
        <v>2494.5149914590802</v>
      </c>
      <c r="F513" s="15">
        <v>1951.0380939466399</v>
      </c>
      <c r="G513" s="15">
        <v>2240.5234478980801</v>
      </c>
      <c r="H513" s="15">
        <v>2419.9868860000001</v>
      </c>
      <c r="I513" s="15">
        <v>2022.41</v>
      </c>
      <c r="J513" s="15">
        <v>2237.4</v>
      </c>
      <c r="K513" s="240"/>
      <c r="L513" s="253">
        <f t="shared" si="14"/>
        <v>2212.7507295068158</v>
      </c>
      <c r="M513" s="253">
        <f t="shared" si="15"/>
        <v>2215.8318883184638</v>
      </c>
    </row>
    <row r="514" spans="1:13" x14ac:dyDescent="0.2">
      <c r="A514" s="399"/>
      <c r="B514" s="147" t="s">
        <v>225</v>
      </c>
      <c r="C514" s="144">
        <v>4.1449441056911196</v>
      </c>
      <c r="D514" s="15">
        <v>0.34748271329369002</v>
      </c>
      <c r="E514" s="15">
        <v>6.7046069631633101</v>
      </c>
      <c r="F514" s="15">
        <v>10.5779196519024</v>
      </c>
      <c r="G514" s="15">
        <v>5.8593167757138502</v>
      </c>
      <c r="H514" s="15">
        <v>6.6225614290000001</v>
      </c>
      <c r="I514" s="15">
        <v>0.81</v>
      </c>
      <c r="J514" s="15">
        <v>6.45</v>
      </c>
      <c r="K514" s="240"/>
      <c r="L514" s="253">
        <f t="shared" si="14"/>
        <v>5.0095473769663386</v>
      </c>
      <c r="M514" s="253">
        <f t="shared" si="15"/>
        <v>5.1896039548455466</v>
      </c>
    </row>
    <row r="515" spans="1:13" ht="13.5" thickBot="1" x14ac:dyDescent="0.25">
      <c r="A515" s="400"/>
      <c r="B515" s="148" t="s">
        <v>226</v>
      </c>
      <c r="C515" s="145">
        <v>0</v>
      </c>
      <c r="D515" s="140">
        <v>0</v>
      </c>
      <c r="E515" s="140">
        <v>5.3273510362690804</v>
      </c>
      <c r="F515" s="140">
        <v>5.5220028179109004</v>
      </c>
      <c r="G515" s="140">
        <v>3.1124721874071</v>
      </c>
      <c r="H515" s="140">
        <v>196.0427689</v>
      </c>
      <c r="I515" s="140">
        <v>55.78</v>
      </c>
      <c r="J515" s="140">
        <v>15.71</v>
      </c>
      <c r="K515" s="240"/>
      <c r="L515" s="254">
        <f t="shared" si="14"/>
        <v>37.969227848798155</v>
      </c>
      <c r="M515" s="254">
        <f t="shared" si="15"/>
        <v>35.186824367698385</v>
      </c>
    </row>
    <row r="516" spans="1:13" x14ac:dyDescent="0.2">
      <c r="A516" s="399" t="s">
        <v>439</v>
      </c>
      <c r="B516" s="146" t="s">
        <v>223</v>
      </c>
      <c r="C516" s="143">
        <v>235.601500375206</v>
      </c>
      <c r="D516" s="11">
        <v>80.062185301029004</v>
      </c>
      <c r="E516" s="11">
        <v>26.679130434784099</v>
      </c>
      <c r="F516" s="11">
        <v>79.301957273424506</v>
      </c>
      <c r="G516" s="11">
        <v>98.405462490845494</v>
      </c>
      <c r="H516" s="11">
        <v>37.202405130000002</v>
      </c>
      <c r="I516" s="11">
        <v>0</v>
      </c>
      <c r="J516" s="11">
        <v>0</v>
      </c>
      <c r="K516" s="240"/>
      <c r="L516" s="252">
        <f t="shared" si="14"/>
        <v>79.607520143612732</v>
      </c>
      <c r="M516" s="252">
        <f t="shared" si="15"/>
        <v>69.656580125661137</v>
      </c>
    </row>
    <row r="517" spans="1:13" x14ac:dyDescent="0.2">
      <c r="A517" s="399"/>
      <c r="B517" s="147" t="s">
        <v>224</v>
      </c>
      <c r="C517" s="144">
        <v>6.0394720987535901</v>
      </c>
      <c r="D517" s="15">
        <v>8.8652912621350003E-3</v>
      </c>
      <c r="E517" s="15">
        <v>45.046554736027403</v>
      </c>
      <c r="F517" s="15">
        <v>0</v>
      </c>
      <c r="G517" s="15">
        <v>3.27123051935023</v>
      </c>
      <c r="H517" s="15">
        <v>0.18364525100000001</v>
      </c>
      <c r="I517" s="15">
        <v>0</v>
      </c>
      <c r="J517" s="15">
        <v>0</v>
      </c>
      <c r="K517" s="240"/>
      <c r="L517" s="253">
        <f t="shared" ref="L517:L580" si="16">AVERAGE(C517:I517)</f>
        <v>7.7928239851990515</v>
      </c>
      <c r="M517" s="253">
        <f t="shared" ref="M517:M580" si="17">AVERAGE(C517:J517)</f>
        <v>6.8187209870491703</v>
      </c>
    </row>
    <row r="518" spans="1:13" x14ac:dyDescent="0.2">
      <c r="A518" s="399"/>
      <c r="B518" s="147" t="s">
        <v>225</v>
      </c>
      <c r="C518" s="144">
        <v>16.545800639491699</v>
      </c>
      <c r="D518" s="15">
        <v>2.4824528196970399</v>
      </c>
      <c r="E518" s="15">
        <v>13.2522704197983</v>
      </c>
      <c r="F518" s="15">
        <v>37.4272277488204</v>
      </c>
      <c r="G518" s="15">
        <v>45.558346335894697</v>
      </c>
      <c r="H518" s="15">
        <v>15.85709342</v>
      </c>
      <c r="I518" s="15">
        <v>5.44</v>
      </c>
      <c r="J518" s="15">
        <v>65.52</v>
      </c>
      <c r="K518" s="240"/>
      <c r="L518" s="253">
        <f t="shared" si="16"/>
        <v>19.509027340528878</v>
      </c>
      <c r="M518" s="253">
        <f t="shared" si="17"/>
        <v>25.260398922962764</v>
      </c>
    </row>
    <row r="519" spans="1:13" ht="13.5" thickBot="1" x14ac:dyDescent="0.25">
      <c r="A519" s="400"/>
      <c r="B519" s="148" t="s">
        <v>226</v>
      </c>
      <c r="C519" s="145">
        <v>18.885746890814399</v>
      </c>
      <c r="D519" s="140">
        <v>60.117313106789801</v>
      </c>
      <c r="E519" s="140">
        <v>0</v>
      </c>
      <c r="F519" s="140">
        <v>0</v>
      </c>
      <c r="G519" s="140">
        <v>2.1890154054622699</v>
      </c>
      <c r="H519" s="140">
        <v>0</v>
      </c>
      <c r="I519" s="140">
        <v>0</v>
      </c>
      <c r="J519" s="140">
        <v>0</v>
      </c>
      <c r="K519" s="240"/>
      <c r="L519" s="254">
        <f t="shared" si="16"/>
        <v>11.598867914723781</v>
      </c>
      <c r="M519" s="254">
        <f t="shared" si="17"/>
        <v>10.149009425383309</v>
      </c>
    </row>
    <row r="520" spans="1:13" x14ac:dyDescent="0.2">
      <c r="A520" s="399" t="s">
        <v>440</v>
      </c>
      <c r="B520" s="146" t="s">
        <v>223</v>
      </c>
      <c r="C520" s="143">
        <v>0.29446050488599801</v>
      </c>
      <c r="D520" s="11">
        <v>1.9547018348627002E-2</v>
      </c>
      <c r="E520" s="11">
        <v>2.3890218298030099</v>
      </c>
      <c r="F520" s="11">
        <v>13.6526871012508</v>
      </c>
      <c r="G520" s="11">
        <v>29.987658993341501</v>
      </c>
      <c r="H520" s="11">
        <v>10.869463939999999</v>
      </c>
      <c r="I520" s="11">
        <v>10.38</v>
      </c>
      <c r="J520" s="11">
        <v>2.72</v>
      </c>
      <c r="K520" s="240"/>
      <c r="L520" s="252">
        <f t="shared" si="16"/>
        <v>9.6561199125185624</v>
      </c>
      <c r="M520" s="252">
        <f t="shared" si="17"/>
        <v>8.7891049234537419</v>
      </c>
    </row>
    <row r="521" spans="1:13" x14ac:dyDescent="0.2">
      <c r="A521" s="399"/>
      <c r="B521" s="147" t="s">
        <v>224</v>
      </c>
      <c r="C521" s="144">
        <v>0.56512622149837999</v>
      </c>
      <c r="D521" s="15">
        <v>0</v>
      </c>
      <c r="E521" s="15">
        <v>0</v>
      </c>
      <c r="F521" s="15">
        <v>0</v>
      </c>
      <c r="G521" s="15">
        <v>0</v>
      </c>
      <c r="H521" s="15">
        <v>0</v>
      </c>
      <c r="I521" s="15">
        <v>0</v>
      </c>
      <c r="J521" s="15">
        <v>0</v>
      </c>
      <c r="K521" s="240"/>
      <c r="L521" s="253">
        <f t="shared" si="16"/>
        <v>8.0732317356911429E-2</v>
      </c>
      <c r="M521" s="253">
        <f t="shared" si="17"/>
        <v>7.0640777687297499E-2</v>
      </c>
    </row>
    <row r="522" spans="1:13" x14ac:dyDescent="0.2">
      <c r="A522" s="399"/>
      <c r="B522" s="147" t="s">
        <v>225</v>
      </c>
      <c r="C522" s="144">
        <v>4.4769654976302</v>
      </c>
      <c r="D522" s="15">
        <v>0.415432495668487</v>
      </c>
      <c r="E522" s="15">
        <v>67.4390702936374</v>
      </c>
      <c r="F522" s="15">
        <v>64.505244036328506</v>
      </c>
      <c r="G522" s="15">
        <v>84.002480393923605</v>
      </c>
      <c r="H522" s="15">
        <v>29.928875730000001</v>
      </c>
      <c r="I522" s="15">
        <v>63.05</v>
      </c>
      <c r="J522" s="15">
        <v>112.08</v>
      </c>
      <c r="K522" s="240"/>
      <c r="L522" s="253">
        <f t="shared" si="16"/>
        <v>44.831152635312598</v>
      </c>
      <c r="M522" s="253">
        <f t="shared" si="17"/>
        <v>53.237258555898521</v>
      </c>
    </row>
    <row r="523" spans="1:13" ht="13.5" thickBot="1" x14ac:dyDescent="0.25">
      <c r="A523" s="400"/>
      <c r="B523" s="148" t="s">
        <v>226</v>
      </c>
      <c r="C523" s="145">
        <v>0</v>
      </c>
      <c r="D523" s="140">
        <v>1.9173403284670201</v>
      </c>
      <c r="E523" s="140">
        <v>2617.5822636173202</v>
      </c>
      <c r="F523" s="140">
        <v>7785.3821953556198</v>
      </c>
      <c r="G523" s="140">
        <v>1362.7210428998301</v>
      </c>
      <c r="H523" s="140">
        <v>100.40861580000001</v>
      </c>
      <c r="I523" s="140">
        <v>0</v>
      </c>
      <c r="J523" s="140">
        <v>0</v>
      </c>
      <c r="K523" s="240"/>
      <c r="L523" s="254">
        <f t="shared" si="16"/>
        <v>1695.430208285891</v>
      </c>
      <c r="M523" s="254">
        <f t="shared" si="17"/>
        <v>1483.5014322501547</v>
      </c>
    </row>
    <row r="524" spans="1:13" x14ac:dyDescent="0.2">
      <c r="A524" s="399" t="s">
        <v>441</v>
      </c>
      <c r="B524" s="146" t="s">
        <v>223</v>
      </c>
      <c r="C524" s="143">
        <v>38.791287469521301</v>
      </c>
      <c r="D524" s="11">
        <v>37.707189022331399</v>
      </c>
      <c r="E524" s="11">
        <v>43.586577281271303</v>
      </c>
      <c r="F524" s="11">
        <v>37.026920020594297</v>
      </c>
      <c r="G524" s="11">
        <v>94.778089817045995</v>
      </c>
      <c r="H524" s="11">
        <v>135.61588739999999</v>
      </c>
      <c r="I524" s="11">
        <v>42.41</v>
      </c>
      <c r="J524" s="11">
        <v>51.84</v>
      </c>
      <c r="K524" s="240"/>
      <c r="L524" s="252">
        <f t="shared" si="16"/>
        <v>61.416564430109183</v>
      </c>
      <c r="M524" s="252">
        <f t="shared" si="17"/>
        <v>60.219493876345538</v>
      </c>
    </row>
    <row r="525" spans="1:13" x14ac:dyDescent="0.2">
      <c r="A525" s="399"/>
      <c r="B525" s="147" t="s">
        <v>224</v>
      </c>
      <c r="C525" s="144">
        <v>43.2154701078247</v>
      </c>
      <c r="D525" s="15">
        <v>46.026911620522597</v>
      </c>
      <c r="E525" s="15">
        <v>87.450811363648299</v>
      </c>
      <c r="F525" s="15">
        <v>53.231959360239898</v>
      </c>
      <c r="G525" s="15">
        <v>11.857111522200899</v>
      </c>
      <c r="H525" s="15">
        <v>5.1083916E-2</v>
      </c>
      <c r="I525" s="15">
        <v>456.36</v>
      </c>
      <c r="J525" s="15">
        <v>348.07</v>
      </c>
      <c r="K525" s="240"/>
      <c r="L525" s="253">
        <f t="shared" si="16"/>
        <v>99.741906841490916</v>
      </c>
      <c r="M525" s="253">
        <f t="shared" si="17"/>
        <v>130.78291848630454</v>
      </c>
    </row>
    <row r="526" spans="1:13" x14ac:dyDescent="0.2">
      <c r="A526" s="399"/>
      <c r="B526" s="147" t="s">
        <v>225</v>
      </c>
      <c r="C526" s="144">
        <v>6.4145460421143001</v>
      </c>
      <c r="D526" s="15">
        <v>3.0645913160034799</v>
      </c>
      <c r="E526" s="15">
        <v>31.3655687334393</v>
      </c>
      <c r="F526" s="15">
        <v>15.3176063649912</v>
      </c>
      <c r="G526" s="15">
        <v>16.444614761524399</v>
      </c>
      <c r="H526" s="15">
        <v>6.7421521279999999</v>
      </c>
      <c r="I526" s="15">
        <v>5.45</v>
      </c>
      <c r="J526" s="15">
        <v>13.79</v>
      </c>
      <c r="K526" s="240"/>
      <c r="L526" s="253">
        <f t="shared" si="16"/>
        <v>12.114154192296098</v>
      </c>
      <c r="M526" s="253">
        <f t="shared" si="17"/>
        <v>12.323634918259085</v>
      </c>
    </row>
    <row r="527" spans="1:13" ht="13.5" thickBot="1" x14ac:dyDescent="0.25">
      <c r="A527" s="400"/>
      <c r="B527" s="148" t="s">
        <v>226</v>
      </c>
      <c r="C527" s="145">
        <v>94.831791972049004</v>
      </c>
      <c r="D527" s="140">
        <v>0</v>
      </c>
      <c r="E527" s="140">
        <v>0</v>
      </c>
      <c r="F527" s="140">
        <v>189.88322698798399</v>
      </c>
      <c r="G527" s="140">
        <v>383.41127038060603</v>
      </c>
      <c r="H527" s="140">
        <v>0</v>
      </c>
      <c r="I527" s="140">
        <v>0</v>
      </c>
      <c r="J527" s="140">
        <v>28.24</v>
      </c>
      <c r="K527" s="240"/>
      <c r="L527" s="254">
        <f t="shared" si="16"/>
        <v>95.446612762948433</v>
      </c>
      <c r="M527" s="254">
        <f t="shared" si="17"/>
        <v>87.045786167579877</v>
      </c>
    </row>
    <row r="528" spans="1:13" x14ac:dyDescent="0.2">
      <c r="A528" s="399" t="s">
        <v>442</v>
      </c>
      <c r="B528" s="146" t="s">
        <v>223</v>
      </c>
      <c r="C528" s="143">
        <v>43.423561274633997</v>
      </c>
      <c r="D528" s="11">
        <v>9.3795333854772895</v>
      </c>
      <c r="E528" s="11">
        <v>13.5034204205778</v>
      </c>
      <c r="F528" s="11">
        <v>23.317832008450399</v>
      </c>
      <c r="G528" s="11">
        <v>48.992571370343697</v>
      </c>
      <c r="H528" s="11">
        <v>12.427236000000001</v>
      </c>
      <c r="I528" s="11">
        <v>27.93</v>
      </c>
      <c r="J528" s="11">
        <v>60.07</v>
      </c>
      <c r="K528" s="240"/>
      <c r="L528" s="252">
        <f t="shared" si="16"/>
        <v>25.567736351354739</v>
      </c>
      <c r="M528" s="252">
        <f t="shared" si="17"/>
        <v>29.880519307435396</v>
      </c>
    </row>
    <row r="529" spans="1:13" x14ac:dyDescent="0.2">
      <c r="A529" s="399"/>
      <c r="B529" s="147" t="s">
        <v>224</v>
      </c>
      <c r="C529" s="144">
        <v>0.42361469072162999</v>
      </c>
      <c r="D529" s="15">
        <v>1.7560096153848001E-2</v>
      </c>
      <c r="E529" s="15">
        <v>2.6561241946997201</v>
      </c>
      <c r="F529" s="15">
        <v>3.7124933613965099</v>
      </c>
      <c r="G529" s="15">
        <v>0</v>
      </c>
      <c r="H529" s="15">
        <v>5.6661339579999996</v>
      </c>
      <c r="I529" s="15">
        <v>88.82</v>
      </c>
      <c r="J529" s="15">
        <v>30.3</v>
      </c>
      <c r="K529" s="240"/>
      <c r="L529" s="253">
        <f t="shared" si="16"/>
        <v>14.470846614424529</v>
      </c>
      <c r="M529" s="253">
        <f t="shared" si="17"/>
        <v>16.449490787621464</v>
      </c>
    </row>
    <row r="530" spans="1:13" x14ac:dyDescent="0.2">
      <c r="A530" s="399"/>
      <c r="B530" s="147" t="s">
        <v>225</v>
      </c>
      <c r="C530" s="144">
        <v>25.703236368175599</v>
      </c>
      <c r="D530" s="15">
        <v>10.995539424452399</v>
      </c>
      <c r="E530" s="15">
        <v>17.322897109180701</v>
      </c>
      <c r="F530" s="15">
        <v>7.8191317884793499</v>
      </c>
      <c r="G530" s="15">
        <v>25.321156257064398</v>
      </c>
      <c r="H530" s="15">
        <v>15.244727839999999</v>
      </c>
      <c r="I530" s="15">
        <v>21.15</v>
      </c>
      <c r="J530" s="15">
        <v>39.11</v>
      </c>
      <c r="K530" s="240"/>
      <c r="L530" s="253">
        <f t="shared" si="16"/>
        <v>17.650955541050347</v>
      </c>
      <c r="M530" s="253">
        <f t="shared" si="17"/>
        <v>20.333336098419053</v>
      </c>
    </row>
    <row r="531" spans="1:13" ht="13.5" thickBot="1" x14ac:dyDescent="0.25">
      <c r="A531" s="400"/>
      <c r="B531" s="148" t="s">
        <v>226</v>
      </c>
      <c r="C531" s="145">
        <v>0</v>
      </c>
      <c r="D531" s="140">
        <v>0</v>
      </c>
      <c r="E531" s="140">
        <v>0</v>
      </c>
      <c r="F531" s="140">
        <v>63.613894763940102</v>
      </c>
      <c r="G531" s="140">
        <v>6.0527726510057303</v>
      </c>
      <c r="H531" s="140">
        <v>0</v>
      </c>
      <c r="I531" s="140">
        <v>0</v>
      </c>
      <c r="J531" s="140">
        <v>0</v>
      </c>
      <c r="K531" s="240"/>
      <c r="L531" s="254">
        <f t="shared" si="16"/>
        <v>9.9523810592779771</v>
      </c>
      <c r="M531" s="254">
        <f t="shared" si="17"/>
        <v>8.7083334268682293</v>
      </c>
    </row>
    <row r="532" spans="1:13" x14ac:dyDescent="0.2">
      <c r="A532" s="399" t="s">
        <v>443</v>
      </c>
      <c r="B532" s="146" t="s">
        <v>223</v>
      </c>
      <c r="C532" s="143">
        <v>21.609044550615501</v>
      </c>
      <c r="D532" s="11">
        <v>36.141865153367497</v>
      </c>
      <c r="E532" s="11">
        <v>15.1924938131333</v>
      </c>
      <c r="F532" s="11">
        <v>28.119350793626101</v>
      </c>
      <c r="G532" s="11">
        <v>28.1460731132081</v>
      </c>
      <c r="H532" s="11">
        <v>29.205961469999998</v>
      </c>
      <c r="I532" s="11">
        <v>47.78</v>
      </c>
      <c r="J532" s="11">
        <v>20.76</v>
      </c>
      <c r="K532" s="240"/>
      <c r="L532" s="252">
        <f t="shared" si="16"/>
        <v>29.4563984134215</v>
      </c>
      <c r="M532" s="252">
        <f t="shared" si="17"/>
        <v>28.36934861174381</v>
      </c>
    </row>
    <row r="533" spans="1:13" x14ac:dyDescent="0.2">
      <c r="A533" s="399"/>
      <c r="B533" s="147" t="s">
        <v>224</v>
      </c>
      <c r="C533" s="144">
        <v>13.9788120993604</v>
      </c>
      <c r="D533" s="15">
        <v>5.1509615384611997E-2</v>
      </c>
      <c r="E533" s="15">
        <v>1.0969895361988899</v>
      </c>
      <c r="F533" s="15">
        <v>0</v>
      </c>
      <c r="G533" s="15">
        <v>0</v>
      </c>
      <c r="H533" s="15">
        <v>0.110763683</v>
      </c>
      <c r="I533" s="15">
        <v>0</v>
      </c>
      <c r="J533" s="15">
        <v>0</v>
      </c>
      <c r="K533" s="240"/>
      <c r="L533" s="253">
        <f t="shared" si="16"/>
        <v>2.176867847706272</v>
      </c>
      <c r="M533" s="253">
        <f t="shared" si="17"/>
        <v>1.9047593667429878</v>
      </c>
    </row>
    <row r="534" spans="1:13" x14ac:dyDescent="0.2">
      <c r="A534" s="399"/>
      <c r="B534" s="147" t="s">
        <v>225</v>
      </c>
      <c r="C534" s="144">
        <v>13.860207112174299</v>
      </c>
      <c r="D534" s="15">
        <v>6.35663228064133</v>
      </c>
      <c r="E534" s="15">
        <v>8.2196763599116007</v>
      </c>
      <c r="F534" s="15">
        <v>10.1668222341376</v>
      </c>
      <c r="G534" s="15">
        <v>20.852448521408299</v>
      </c>
      <c r="H534" s="15">
        <v>1.991346598</v>
      </c>
      <c r="I534" s="15">
        <v>5.92</v>
      </c>
      <c r="J534" s="15">
        <v>5.7</v>
      </c>
      <c r="K534" s="240"/>
      <c r="L534" s="253">
        <f t="shared" si="16"/>
        <v>9.6238761580390193</v>
      </c>
      <c r="M534" s="253">
        <f t="shared" si="17"/>
        <v>9.1333916382841416</v>
      </c>
    </row>
    <row r="535" spans="1:13" ht="13.5" thickBot="1" x14ac:dyDescent="0.25">
      <c r="A535" s="400"/>
      <c r="B535" s="148" t="s">
        <v>226</v>
      </c>
      <c r="C535" s="145">
        <v>91.301337768345704</v>
      </c>
      <c r="D535" s="140">
        <v>0</v>
      </c>
      <c r="E535" s="140">
        <v>0</v>
      </c>
      <c r="F535" s="140">
        <v>48.996812888201497</v>
      </c>
      <c r="G535" s="140">
        <v>1.6769339622641799</v>
      </c>
      <c r="H535" s="140">
        <v>0</v>
      </c>
      <c r="I535" s="140">
        <v>0</v>
      </c>
      <c r="J535" s="140">
        <v>0</v>
      </c>
      <c r="K535" s="240"/>
      <c r="L535" s="254">
        <f t="shared" si="16"/>
        <v>20.28215494554448</v>
      </c>
      <c r="M535" s="254">
        <f t="shared" si="17"/>
        <v>17.746885577351421</v>
      </c>
    </row>
    <row r="536" spans="1:13" x14ac:dyDescent="0.2">
      <c r="A536" s="399" t="s">
        <v>444</v>
      </c>
      <c r="B536" s="146" t="s">
        <v>223</v>
      </c>
      <c r="C536" s="143">
        <v>0.21950120192309999</v>
      </c>
      <c r="D536" s="11">
        <v>0.118410224438896</v>
      </c>
      <c r="E536" s="11">
        <v>0</v>
      </c>
      <c r="F536" s="11">
        <v>1.49837664189305</v>
      </c>
      <c r="G536" s="11">
        <v>2.8778926930681399</v>
      </c>
      <c r="H536" s="11">
        <v>14.604172500000001</v>
      </c>
      <c r="I536" s="11">
        <v>39.97</v>
      </c>
      <c r="J536" s="11">
        <v>34.119999999999997</v>
      </c>
      <c r="K536" s="240"/>
      <c r="L536" s="252">
        <f t="shared" si="16"/>
        <v>8.469764751617598</v>
      </c>
      <c r="M536" s="252">
        <f t="shared" si="17"/>
        <v>11.676044157665398</v>
      </c>
    </row>
    <row r="537" spans="1:13" x14ac:dyDescent="0.2">
      <c r="A537" s="399"/>
      <c r="B537" s="147" t="s">
        <v>224</v>
      </c>
      <c r="C537" s="144">
        <v>0</v>
      </c>
      <c r="D537" s="15">
        <v>3.0140974212030698</v>
      </c>
      <c r="E537" s="15">
        <v>135.37826588112901</v>
      </c>
      <c r="F537" s="15">
        <v>67.250766016707203</v>
      </c>
      <c r="G537" s="15">
        <v>0</v>
      </c>
      <c r="H537" s="15">
        <v>0</v>
      </c>
      <c r="I537" s="15">
        <v>0.01</v>
      </c>
      <c r="J537" s="15">
        <v>0</v>
      </c>
      <c r="K537" s="240"/>
      <c r="L537" s="253">
        <f t="shared" si="16"/>
        <v>29.37901847414847</v>
      </c>
      <c r="M537" s="253">
        <f t="shared" si="17"/>
        <v>25.706641164879912</v>
      </c>
    </row>
    <row r="538" spans="1:13" x14ac:dyDescent="0.2">
      <c r="A538" s="399"/>
      <c r="B538" s="147" t="s">
        <v>225</v>
      </c>
      <c r="C538" s="144">
        <v>0</v>
      </c>
      <c r="D538" s="15">
        <v>0.175827569328811</v>
      </c>
      <c r="E538" s="15">
        <v>0.14038481242117801</v>
      </c>
      <c r="F538" s="15">
        <v>0.800256941750912</v>
      </c>
      <c r="G538" s="15">
        <v>0.38779157949783999</v>
      </c>
      <c r="H538" s="15">
        <v>2.2745322140000002</v>
      </c>
      <c r="I538" s="15">
        <v>0.74</v>
      </c>
      <c r="J538" s="15">
        <v>1.99</v>
      </c>
      <c r="K538" s="240"/>
      <c r="L538" s="253">
        <f t="shared" si="16"/>
        <v>0.64554187385696304</v>
      </c>
      <c r="M538" s="253">
        <f t="shared" si="17"/>
        <v>0.81359913962484265</v>
      </c>
    </row>
    <row r="539" spans="1:13" ht="13.5" thickBot="1" x14ac:dyDescent="0.25">
      <c r="A539" s="400"/>
      <c r="B539" s="148" t="s">
        <v>226</v>
      </c>
      <c r="C539" s="145">
        <v>0</v>
      </c>
      <c r="D539" s="140">
        <v>0</v>
      </c>
      <c r="E539" s="140">
        <v>0</v>
      </c>
      <c r="F539" s="140">
        <v>0</v>
      </c>
      <c r="G539" s="140">
        <v>0</v>
      </c>
      <c r="H539" s="140">
        <v>0</v>
      </c>
      <c r="I539" s="140">
        <v>0</v>
      </c>
      <c r="J539" s="140">
        <v>0</v>
      </c>
      <c r="K539" s="240"/>
      <c r="L539" s="254">
        <f t="shared" si="16"/>
        <v>0</v>
      </c>
      <c r="M539" s="254">
        <f t="shared" si="17"/>
        <v>0</v>
      </c>
    </row>
    <row r="540" spans="1:13" x14ac:dyDescent="0.2">
      <c r="A540" s="399" t="s">
        <v>445</v>
      </c>
      <c r="B540" s="146" t="s">
        <v>223</v>
      </c>
      <c r="C540" s="143">
        <v>9.9275119653249995</v>
      </c>
      <c r="D540" s="11">
        <v>1.5973713327389001</v>
      </c>
      <c r="E540" s="11">
        <v>7.6739078890488504</v>
      </c>
      <c r="F540" s="11">
        <v>15.5581217300648</v>
      </c>
      <c r="G540" s="11">
        <v>13.612750731862</v>
      </c>
      <c r="H540" s="11">
        <v>7.5157800190000001</v>
      </c>
      <c r="I540" s="11">
        <v>17.03</v>
      </c>
      <c r="J540" s="11">
        <v>11.16</v>
      </c>
      <c r="K540" s="240"/>
      <c r="L540" s="252">
        <f t="shared" si="16"/>
        <v>10.416491952577079</v>
      </c>
      <c r="M540" s="252">
        <f t="shared" si="17"/>
        <v>10.509430458504944</v>
      </c>
    </row>
    <row r="541" spans="1:13" x14ac:dyDescent="0.2">
      <c r="A541" s="399"/>
      <c r="B541" s="147" t="s">
        <v>224</v>
      </c>
      <c r="C541" s="144">
        <v>62.356993474838703</v>
      </c>
      <c r="D541" s="15">
        <v>14.9923189097575</v>
      </c>
      <c r="E541" s="15">
        <v>170.98238430762399</v>
      </c>
      <c r="F541" s="15">
        <v>207.027246109977</v>
      </c>
      <c r="G541" s="15">
        <v>451.73677882438602</v>
      </c>
      <c r="H541" s="15">
        <v>542.46306400000003</v>
      </c>
      <c r="I541" s="15">
        <v>77.61</v>
      </c>
      <c r="J541" s="15">
        <v>167.6</v>
      </c>
      <c r="K541" s="240"/>
      <c r="L541" s="253">
        <f t="shared" si="16"/>
        <v>218.16696937522619</v>
      </c>
      <c r="M541" s="253">
        <f t="shared" si="17"/>
        <v>211.8460982033229</v>
      </c>
    </row>
    <row r="542" spans="1:13" x14ac:dyDescent="0.2">
      <c r="A542" s="399"/>
      <c r="B542" s="147" t="s">
        <v>225</v>
      </c>
      <c r="C542" s="144">
        <v>3.6920607436251198</v>
      </c>
      <c r="D542" s="15">
        <v>6.5424395442238596</v>
      </c>
      <c r="E542" s="15">
        <v>12.9707620800013</v>
      </c>
      <c r="F542" s="15">
        <v>5.4786592784485801</v>
      </c>
      <c r="G542" s="15">
        <v>7.8184263883965199</v>
      </c>
      <c r="H542" s="15">
        <v>13.409128989999999</v>
      </c>
      <c r="I542" s="15">
        <v>2.0499999999999998</v>
      </c>
      <c r="J542" s="15">
        <v>3.34</v>
      </c>
      <c r="K542" s="240"/>
      <c r="L542" s="253">
        <f t="shared" si="16"/>
        <v>7.4230681463850541</v>
      </c>
      <c r="M542" s="253">
        <f t="shared" si="17"/>
        <v>6.9126846280869216</v>
      </c>
    </row>
    <row r="543" spans="1:13" ht="13.5" thickBot="1" x14ac:dyDescent="0.25">
      <c r="A543" s="400"/>
      <c r="B543" s="148" t="s">
        <v>226</v>
      </c>
      <c r="C543" s="145">
        <v>0</v>
      </c>
      <c r="D543" s="140">
        <v>0</v>
      </c>
      <c r="E543" s="140">
        <v>0</v>
      </c>
      <c r="F543" s="140">
        <v>0</v>
      </c>
      <c r="G543" s="140">
        <v>0</v>
      </c>
      <c r="H543" s="140">
        <v>188.29027249999999</v>
      </c>
      <c r="I543" s="140">
        <v>0</v>
      </c>
      <c r="J543" s="140">
        <v>0</v>
      </c>
      <c r="K543" s="240"/>
      <c r="L543" s="254">
        <f t="shared" si="16"/>
        <v>26.898610357142854</v>
      </c>
      <c r="M543" s="254">
        <f t="shared" si="17"/>
        <v>23.536284062499998</v>
      </c>
    </row>
    <row r="544" spans="1:13" x14ac:dyDescent="0.2">
      <c r="A544" s="399" t="s">
        <v>446</v>
      </c>
      <c r="B544" s="146" t="s">
        <v>223</v>
      </c>
      <c r="C544" s="143">
        <v>2.31218135647168</v>
      </c>
      <c r="D544" s="11">
        <v>1.1704462752146101</v>
      </c>
      <c r="E544" s="11">
        <v>6.2963664570670197</v>
      </c>
      <c r="F544" s="11">
        <v>12.1309942257872</v>
      </c>
      <c r="G544" s="11">
        <v>12.5330808657302</v>
      </c>
      <c r="H544" s="11">
        <v>12.893996660000001</v>
      </c>
      <c r="I544" s="11">
        <v>9.59</v>
      </c>
      <c r="J544" s="11">
        <v>22.6</v>
      </c>
      <c r="K544" s="240"/>
      <c r="L544" s="252">
        <f t="shared" si="16"/>
        <v>8.1324379771815298</v>
      </c>
      <c r="M544" s="252">
        <f t="shared" si="17"/>
        <v>9.9408832300338403</v>
      </c>
    </row>
    <row r="545" spans="1:13" x14ac:dyDescent="0.2">
      <c r="A545" s="399"/>
      <c r="B545" s="147" t="s">
        <v>224</v>
      </c>
      <c r="C545" s="144">
        <v>11.4203644924479</v>
      </c>
      <c r="D545" s="15">
        <v>0</v>
      </c>
      <c r="E545" s="15">
        <v>12.1539278846145</v>
      </c>
      <c r="F545" s="15">
        <v>27.802760867508699</v>
      </c>
      <c r="G545" s="15">
        <v>0.14283519553071999</v>
      </c>
      <c r="H545" s="15">
        <v>8.0543990999999995E-2</v>
      </c>
      <c r="I545" s="15">
        <v>0.34</v>
      </c>
      <c r="J545" s="15">
        <v>0.3</v>
      </c>
      <c r="K545" s="240"/>
      <c r="L545" s="253">
        <f t="shared" si="16"/>
        <v>7.4200617758716891</v>
      </c>
      <c r="M545" s="253">
        <f t="shared" si="17"/>
        <v>6.5300540538877279</v>
      </c>
    </row>
    <row r="546" spans="1:13" x14ac:dyDescent="0.2">
      <c r="A546" s="399"/>
      <c r="B546" s="147" t="s">
        <v>225</v>
      </c>
      <c r="C546" s="144">
        <v>1.20531128941437</v>
      </c>
      <c r="D546" s="15">
        <v>0.42908420138893399</v>
      </c>
      <c r="E546" s="15">
        <v>74.589371816533102</v>
      </c>
      <c r="F546" s="15">
        <v>4.8494242948229598</v>
      </c>
      <c r="G546" s="15">
        <v>10.5192254537753</v>
      </c>
      <c r="H546" s="15">
        <v>7.7654144990000002</v>
      </c>
      <c r="I546" s="15">
        <v>0.03</v>
      </c>
      <c r="J546" s="15">
        <v>2.06</v>
      </c>
      <c r="K546" s="240"/>
      <c r="L546" s="253">
        <f t="shared" si="16"/>
        <v>14.198261650704953</v>
      </c>
      <c r="M546" s="253">
        <f t="shared" si="17"/>
        <v>12.680978944366835</v>
      </c>
    </row>
    <row r="547" spans="1:13" ht="13.5" thickBot="1" x14ac:dyDescent="0.25">
      <c r="A547" s="400"/>
      <c r="B547" s="148" t="s">
        <v>226</v>
      </c>
      <c r="C547" s="145">
        <v>0</v>
      </c>
      <c r="D547" s="140">
        <v>0</v>
      </c>
      <c r="E547" s="140">
        <v>0</v>
      </c>
      <c r="F547" s="140">
        <v>0</v>
      </c>
      <c r="G547" s="140">
        <v>0</v>
      </c>
      <c r="H547" s="140">
        <v>21.992980370000001</v>
      </c>
      <c r="I547" s="140">
        <v>0</v>
      </c>
      <c r="J547" s="140">
        <v>0</v>
      </c>
      <c r="K547" s="240"/>
      <c r="L547" s="254">
        <f t="shared" si="16"/>
        <v>3.1418543385714286</v>
      </c>
      <c r="M547" s="254">
        <f t="shared" si="17"/>
        <v>2.7491225462500002</v>
      </c>
    </row>
    <row r="548" spans="1:13" x14ac:dyDescent="0.2">
      <c r="A548" s="399" t="s">
        <v>447</v>
      </c>
      <c r="B548" s="146" t="s">
        <v>223</v>
      </c>
      <c r="C548" s="143">
        <v>131.286177764781</v>
      </c>
      <c r="D548" s="11">
        <v>107.24241022875</v>
      </c>
      <c r="E548" s="11">
        <v>91.297037170414299</v>
      </c>
      <c r="F548" s="11">
        <v>48.120884690946603</v>
      </c>
      <c r="G548" s="11">
        <v>42.085938903453602</v>
      </c>
      <c r="H548" s="11">
        <v>41.758768969999998</v>
      </c>
      <c r="I548" s="11">
        <v>110.71</v>
      </c>
      <c r="J548" s="11">
        <v>235.04</v>
      </c>
      <c r="K548" s="240"/>
      <c r="L548" s="252">
        <f t="shared" si="16"/>
        <v>81.785888246906509</v>
      </c>
      <c r="M548" s="252">
        <f t="shared" si="17"/>
        <v>100.94265221604319</v>
      </c>
    </row>
    <row r="549" spans="1:13" x14ac:dyDescent="0.2">
      <c r="A549" s="399"/>
      <c r="B549" s="147" t="s">
        <v>224</v>
      </c>
      <c r="C549" s="144">
        <v>287.87475831093599</v>
      </c>
      <c r="D549" s="15">
        <v>364.07269529900299</v>
      </c>
      <c r="E549" s="15">
        <v>812.42157237583797</v>
      </c>
      <c r="F549" s="15">
        <v>425.24696159621999</v>
      </c>
      <c r="G549" s="15">
        <v>306.525434486721</v>
      </c>
      <c r="H549" s="15">
        <v>290.10547539999999</v>
      </c>
      <c r="I549" s="15">
        <v>1406.37</v>
      </c>
      <c r="J549" s="15">
        <v>1270.8399999999999</v>
      </c>
      <c r="K549" s="240"/>
      <c r="L549" s="253">
        <f t="shared" si="16"/>
        <v>556.08812820981689</v>
      </c>
      <c r="M549" s="253">
        <f t="shared" si="17"/>
        <v>645.43211218358977</v>
      </c>
    </row>
    <row r="550" spans="1:13" x14ac:dyDescent="0.2">
      <c r="A550" s="399"/>
      <c r="B550" s="147" t="s">
        <v>225</v>
      </c>
      <c r="C550" s="144">
        <v>7.3966186151039901</v>
      </c>
      <c r="D550" s="15">
        <v>11.543707301159101</v>
      </c>
      <c r="E550" s="15">
        <v>4.5160442875810798</v>
      </c>
      <c r="F550" s="15">
        <v>36.061809806749103</v>
      </c>
      <c r="G550" s="15">
        <v>35.547003452721398</v>
      </c>
      <c r="H550" s="15">
        <v>14.19397399</v>
      </c>
      <c r="I550" s="15">
        <v>8.73</v>
      </c>
      <c r="J550" s="15">
        <v>18.18</v>
      </c>
      <c r="K550" s="240"/>
      <c r="L550" s="253">
        <f t="shared" si="16"/>
        <v>16.855593921902095</v>
      </c>
      <c r="M550" s="253">
        <f t="shared" si="17"/>
        <v>17.021144681664335</v>
      </c>
    </row>
    <row r="551" spans="1:13" ht="13.5" thickBot="1" x14ac:dyDescent="0.25">
      <c r="A551" s="400"/>
      <c r="B551" s="148" t="s">
        <v>226</v>
      </c>
      <c r="C551" s="145">
        <v>587.74767277211004</v>
      </c>
      <c r="D551" s="140">
        <v>0.46546483286904</v>
      </c>
      <c r="E551" s="140">
        <v>0</v>
      </c>
      <c r="F551" s="140">
        <v>9732.5337221742593</v>
      </c>
      <c r="G551" s="140">
        <v>1223.1762699063599</v>
      </c>
      <c r="H551" s="140">
        <v>14.768428630000001</v>
      </c>
      <c r="I551" s="140">
        <v>0</v>
      </c>
      <c r="J551" s="140">
        <v>44.13</v>
      </c>
      <c r="K551" s="240"/>
      <c r="L551" s="254">
        <f t="shared" si="16"/>
        <v>1651.2416511879424</v>
      </c>
      <c r="M551" s="254">
        <f t="shared" si="17"/>
        <v>1450.3526947894495</v>
      </c>
    </row>
    <row r="552" spans="1:13" x14ac:dyDescent="0.2">
      <c r="A552" s="399" t="s">
        <v>448</v>
      </c>
      <c r="B552" s="146" t="s">
        <v>223</v>
      </c>
      <c r="C552" s="143">
        <v>1280.6018891917799</v>
      </c>
      <c r="D552" s="11">
        <v>1243.32470223672</v>
      </c>
      <c r="E552" s="11">
        <v>1085.69816695242</v>
      </c>
      <c r="F552" s="11">
        <v>1003.97498718825</v>
      </c>
      <c r="G552" s="11">
        <v>712.93800906435001</v>
      </c>
      <c r="H552" s="11">
        <v>785.48936860000003</v>
      </c>
      <c r="I552" s="11">
        <v>2143.23</v>
      </c>
      <c r="J552" s="11">
        <v>1361.47</v>
      </c>
      <c r="K552" s="240"/>
      <c r="L552" s="252">
        <f t="shared" si="16"/>
        <v>1179.322446176217</v>
      </c>
      <c r="M552" s="252">
        <f t="shared" si="17"/>
        <v>1202.0908904041898</v>
      </c>
    </row>
    <row r="553" spans="1:13" x14ac:dyDescent="0.2">
      <c r="A553" s="399"/>
      <c r="B553" s="147" t="s">
        <v>224</v>
      </c>
      <c r="C553" s="144">
        <v>0</v>
      </c>
      <c r="D553" s="15">
        <v>0</v>
      </c>
      <c r="E553" s="15">
        <v>52.600549377218499</v>
      </c>
      <c r="F553" s="15">
        <v>0</v>
      </c>
      <c r="G553" s="15">
        <v>0.220088145302684</v>
      </c>
      <c r="H553" s="15">
        <v>0</v>
      </c>
      <c r="I553" s="15">
        <v>0</v>
      </c>
      <c r="J553" s="15">
        <v>0</v>
      </c>
      <c r="K553" s="240"/>
      <c r="L553" s="253">
        <f t="shared" si="16"/>
        <v>7.5458053603601689</v>
      </c>
      <c r="M553" s="253">
        <f t="shared" si="17"/>
        <v>6.6025796903151477</v>
      </c>
    </row>
    <row r="554" spans="1:13" x14ac:dyDescent="0.2">
      <c r="A554" s="399"/>
      <c r="B554" s="147" t="s">
        <v>225</v>
      </c>
      <c r="C554" s="144">
        <v>183.93091728744801</v>
      </c>
      <c r="D554" s="15">
        <v>50.337694565548396</v>
      </c>
      <c r="E554" s="15">
        <v>127.979577061537</v>
      </c>
      <c r="F554" s="15">
        <v>63.32084177854</v>
      </c>
      <c r="G554" s="15">
        <v>144.59031741341599</v>
      </c>
      <c r="H554" s="15">
        <v>170.08084629999999</v>
      </c>
      <c r="I554" s="15">
        <v>26.17</v>
      </c>
      <c r="J554" s="15">
        <v>31.51</v>
      </c>
      <c r="K554" s="240"/>
      <c r="L554" s="253">
        <f t="shared" si="16"/>
        <v>109.48717062949846</v>
      </c>
      <c r="M554" s="253">
        <f t="shared" si="17"/>
        <v>99.740024300811157</v>
      </c>
    </row>
    <row r="555" spans="1:13" ht="13.5" thickBot="1" x14ac:dyDescent="0.25">
      <c r="A555" s="400"/>
      <c r="B555" s="148" t="s">
        <v>226</v>
      </c>
      <c r="C555" s="145">
        <v>0</v>
      </c>
      <c r="D555" s="140">
        <v>1.8667333743843999</v>
      </c>
      <c r="E555" s="140">
        <v>6.4991103202839996E-3</v>
      </c>
      <c r="F555" s="140">
        <v>2.4982163461536802</v>
      </c>
      <c r="G555" s="140">
        <v>0</v>
      </c>
      <c r="H555" s="140">
        <v>0</v>
      </c>
      <c r="I555" s="140">
        <v>0</v>
      </c>
      <c r="J555" s="140">
        <v>0</v>
      </c>
      <c r="K555" s="240"/>
      <c r="L555" s="254">
        <f t="shared" si="16"/>
        <v>0.62449269012262343</v>
      </c>
      <c r="M555" s="254">
        <f t="shared" si="17"/>
        <v>0.54643110385729554</v>
      </c>
    </row>
    <row r="556" spans="1:13" x14ac:dyDescent="0.2">
      <c r="A556" s="399" t="s">
        <v>449</v>
      </c>
      <c r="B556" s="146" t="s">
        <v>223</v>
      </c>
      <c r="C556" s="143">
        <v>96.940106708067404</v>
      </c>
      <c r="D556" s="11">
        <v>30.689662170249001</v>
      </c>
      <c r="E556" s="11">
        <v>88.6981671230686</v>
      </c>
      <c r="F556" s="11">
        <v>63.6038925814943</v>
      </c>
      <c r="G556" s="11">
        <v>140.769705089582</v>
      </c>
      <c r="H556" s="11">
        <v>162.0747519</v>
      </c>
      <c r="I556" s="11">
        <v>254.04</v>
      </c>
      <c r="J556" s="11">
        <v>317.5</v>
      </c>
      <c r="K556" s="240"/>
      <c r="L556" s="252">
        <f t="shared" si="16"/>
        <v>119.54518365320875</v>
      </c>
      <c r="M556" s="252">
        <f t="shared" si="17"/>
        <v>144.28953569655766</v>
      </c>
    </row>
    <row r="557" spans="1:13" x14ac:dyDescent="0.2">
      <c r="A557" s="399"/>
      <c r="B557" s="147" t="s">
        <v>224</v>
      </c>
      <c r="C557" s="144">
        <v>1.16239762931029</v>
      </c>
      <c r="D557" s="15">
        <v>0</v>
      </c>
      <c r="E557" s="15">
        <v>0</v>
      </c>
      <c r="F557" s="15">
        <v>0.56443166208787499</v>
      </c>
      <c r="G557" s="15">
        <v>0</v>
      </c>
      <c r="H557" s="15">
        <v>0</v>
      </c>
      <c r="I557" s="15">
        <v>0</v>
      </c>
      <c r="J557" s="15">
        <v>1.3</v>
      </c>
      <c r="K557" s="240"/>
      <c r="L557" s="253">
        <f t="shared" si="16"/>
        <v>0.24668989877116645</v>
      </c>
      <c r="M557" s="253">
        <f t="shared" si="17"/>
        <v>0.37835366142477067</v>
      </c>
    </row>
    <row r="558" spans="1:13" x14ac:dyDescent="0.2">
      <c r="A558" s="399"/>
      <c r="B558" s="147" t="s">
        <v>225</v>
      </c>
      <c r="C558" s="144">
        <v>1.85916252410505</v>
      </c>
      <c r="D558" s="15">
        <v>16.472662979389799</v>
      </c>
      <c r="E558" s="15">
        <v>19.893071261963001</v>
      </c>
      <c r="F558" s="15">
        <v>21.0654918035513</v>
      </c>
      <c r="G558" s="15">
        <v>29.324878413448399</v>
      </c>
      <c r="H558" s="15">
        <v>22.291315269999998</v>
      </c>
      <c r="I558" s="15">
        <v>53.15</v>
      </c>
      <c r="J558" s="15">
        <v>30.53</v>
      </c>
      <c r="K558" s="240"/>
      <c r="L558" s="253">
        <f t="shared" si="16"/>
        <v>23.436654607493939</v>
      </c>
      <c r="M558" s="253">
        <f t="shared" si="17"/>
        <v>24.323322781557195</v>
      </c>
    </row>
    <row r="559" spans="1:13" ht="13.5" thickBot="1" x14ac:dyDescent="0.25">
      <c r="A559" s="400"/>
      <c r="B559" s="148" t="s">
        <v>226</v>
      </c>
      <c r="C559" s="145">
        <v>0</v>
      </c>
      <c r="D559" s="140">
        <v>0</v>
      </c>
      <c r="E559" s="140">
        <v>6.1117892768076301</v>
      </c>
      <c r="F559" s="140">
        <v>0.50807211538458197</v>
      </c>
      <c r="G559" s="140">
        <v>0</v>
      </c>
      <c r="H559" s="140">
        <v>0</v>
      </c>
      <c r="I559" s="140">
        <v>0</v>
      </c>
      <c r="J559" s="140">
        <v>0</v>
      </c>
      <c r="K559" s="240"/>
      <c r="L559" s="254">
        <f t="shared" si="16"/>
        <v>0.9456944845988875</v>
      </c>
      <c r="M559" s="254">
        <f t="shared" si="17"/>
        <v>0.82748267402402653</v>
      </c>
    </row>
    <row r="560" spans="1:13" x14ac:dyDescent="0.2">
      <c r="A560" s="399" t="s">
        <v>450</v>
      </c>
      <c r="B560" s="146" t="s">
        <v>223</v>
      </c>
      <c r="C560" s="143">
        <v>0</v>
      </c>
      <c r="D560" s="11">
        <v>0.10855332167833</v>
      </c>
      <c r="E560" s="11">
        <v>0</v>
      </c>
      <c r="F560" s="11">
        <v>0</v>
      </c>
      <c r="G560" s="11">
        <v>0</v>
      </c>
      <c r="H560" s="11">
        <v>0</v>
      </c>
      <c r="I560" s="11">
        <v>0</v>
      </c>
      <c r="J560" s="11">
        <v>0</v>
      </c>
      <c r="K560" s="240"/>
      <c r="L560" s="252">
        <f t="shared" si="16"/>
        <v>1.5507617382618572E-2</v>
      </c>
      <c r="M560" s="252">
        <f t="shared" si="17"/>
        <v>1.356916520979125E-2</v>
      </c>
    </row>
    <row r="561" spans="1:13" x14ac:dyDescent="0.2">
      <c r="A561" s="399"/>
      <c r="B561" s="147" t="s">
        <v>224</v>
      </c>
      <c r="C561" s="144">
        <v>0</v>
      </c>
      <c r="D561" s="15">
        <v>0</v>
      </c>
      <c r="E561" s="15">
        <v>0</v>
      </c>
      <c r="F561" s="15">
        <v>0</v>
      </c>
      <c r="G561" s="15">
        <v>0</v>
      </c>
      <c r="H561" s="15">
        <v>0</v>
      </c>
      <c r="I561" s="15">
        <v>0</v>
      </c>
      <c r="J561" s="15">
        <v>1.05</v>
      </c>
      <c r="K561" s="240"/>
      <c r="L561" s="253">
        <f t="shared" si="16"/>
        <v>0</v>
      </c>
      <c r="M561" s="253">
        <f t="shared" si="17"/>
        <v>0.13125000000000001</v>
      </c>
    </row>
    <row r="562" spans="1:13" x14ac:dyDescent="0.2">
      <c r="A562" s="399"/>
      <c r="B562" s="147" t="s">
        <v>225</v>
      </c>
      <c r="C562" s="144">
        <v>1.06430463576148</v>
      </c>
      <c r="D562" s="15">
        <v>2.0752840909092498</v>
      </c>
      <c r="E562" s="15">
        <v>0.57948317307698405</v>
      </c>
      <c r="F562" s="15">
        <v>3.00540354330739</v>
      </c>
      <c r="G562" s="15">
        <v>6.1694471153852604</v>
      </c>
      <c r="H562" s="15">
        <v>11.779649450000001</v>
      </c>
      <c r="I562" s="15">
        <v>2.29</v>
      </c>
      <c r="J562" s="15">
        <v>11.84</v>
      </c>
      <c r="K562" s="240"/>
      <c r="L562" s="253">
        <f t="shared" si="16"/>
        <v>3.8519388583486238</v>
      </c>
      <c r="M562" s="253">
        <f t="shared" si="17"/>
        <v>4.8504465010550462</v>
      </c>
    </row>
    <row r="563" spans="1:13" ht="13.5" thickBot="1" x14ac:dyDescent="0.25">
      <c r="A563" s="400"/>
      <c r="B563" s="148" t="s">
        <v>226</v>
      </c>
      <c r="C563" s="145">
        <v>6.3757491721848201</v>
      </c>
      <c r="D563" s="140">
        <v>87.704698426580094</v>
      </c>
      <c r="E563" s="140">
        <v>2.1335516826925298</v>
      </c>
      <c r="F563" s="140">
        <v>703.47407179366201</v>
      </c>
      <c r="G563" s="140">
        <v>0</v>
      </c>
      <c r="H563" s="140">
        <v>50.363392529999999</v>
      </c>
      <c r="I563" s="140">
        <v>0</v>
      </c>
      <c r="J563" s="140">
        <v>316.52999999999997</v>
      </c>
      <c r="K563" s="240"/>
      <c r="L563" s="254">
        <f t="shared" si="16"/>
        <v>121.43592337215991</v>
      </c>
      <c r="M563" s="254">
        <f t="shared" si="17"/>
        <v>145.82268295063992</v>
      </c>
    </row>
    <row r="564" spans="1:13" x14ac:dyDescent="0.2">
      <c r="A564" s="399" t="s">
        <v>451</v>
      </c>
      <c r="B564" s="146" t="s">
        <v>223</v>
      </c>
      <c r="C564" s="143">
        <v>181.23162444802099</v>
      </c>
      <c r="D564" s="11">
        <v>247.19943792161899</v>
      </c>
      <c r="E564" s="11">
        <v>278.03330781872501</v>
      </c>
      <c r="F564" s="11">
        <v>293.42397740862401</v>
      </c>
      <c r="G564" s="11">
        <v>340.25160497736198</v>
      </c>
      <c r="H564" s="11">
        <v>263.98244979999998</v>
      </c>
      <c r="I564" s="11">
        <v>251.38</v>
      </c>
      <c r="J564" s="11">
        <v>123.58</v>
      </c>
      <c r="K564" s="240"/>
      <c r="L564" s="252">
        <f t="shared" si="16"/>
        <v>265.0717717677644</v>
      </c>
      <c r="M564" s="252">
        <f t="shared" si="17"/>
        <v>247.38530029679384</v>
      </c>
    </row>
    <row r="565" spans="1:13" x14ac:dyDescent="0.2">
      <c r="A565" s="399"/>
      <c r="B565" s="147" t="s">
        <v>224</v>
      </c>
      <c r="C565" s="144">
        <v>139.349672596071</v>
      </c>
      <c r="D565" s="15">
        <v>120.878120166654</v>
      </c>
      <c r="E565" s="15">
        <v>75.6407810214954</v>
      </c>
      <c r="F565" s="15">
        <v>227.60822882866</v>
      </c>
      <c r="G565" s="15">
        <v>252.717661787515</v>
      </c>
      <c r="H565" s="15">
        <v>98.867468650000006</v>
      </c>
      <c r="I565" s="15">
        <v>112.18</v>
      </c>
      <c r="J565" s="15">
        <v>158.43</v>
      </c>
      <c r="K565" s="240"/>
      <c r="L565" s="253">
        <f t="shared" si="16"/>
        <v>146.7488475786279</v>
      </c>
      <c r="M565" s="253">
        <f t="shared" si="17"/>
        <v>148.20899163129943</v>
      </c>
    </row>
    <row r="566" spans="1:13" x14ac:dyDescent="0.2">
      <c r="A566" s="399"/>
      <c r="B566" s="147" t="s">
        <v>225</v>
      </c>
      <c r="C566" s="144">
        <v>45.394438803239701</v>
      </c>
      <c r="D566" s="15">
        <v>47.7165433381317</v>
      </c>
      <c r="E566" s="15">
        <v>92.564661155009901</v>
      </c>
      <c r="F566" s="15">
        <v>71.599128489856497</v>
      </c>
      <c r="G566" s="15">
        <v>122.116001234439</v>
      </c>
      <c r="H566" s="15">
        <v>104.8929399</v>
      </c>
      <c r="I566" s="15">
        <v>105.67</v>
      </c>
      <c r="J566" s="15">
        <v>116.7</v>
      </c>
      <c r="K566" s="240"/>
      <c r="L566" s="253">
        <f t="shared" si="16"/>
        <v>84.27910184581097</v>
      </c>
      <c r="M566" s="253">
        <f t="shared" si="17"/>
        <v>88.331714115084608</v>
      </c>
    </row>
    <row r="567" spans="1:13" ht="13.5" thickBot="1" x14ac:dyDescent="0.25">
      <c r="A567" s="400"/>
      <c r="B567" s="148" t="s">
        <v>226</v>
      </c>
      <c r="C567" s="145">
        <v>4.80383152173843</v>
      </c>
      <c r="D567" s="140">
        <v>0.57483635097487995</v>
      </c>
      <c r="E567" s="140">
        <v>36.390231763466602</v>
      </c>
      <c r="F567" s="140">
        <v>16377.062280387299</v>
      </c>
      <c r="G567" s="140">
        <v>2235.4197790068301</v>
      </c>
      <c r="H567" s="140">
        <v>494.39195480000001</v>
      </c>
      <c r="I567" s="140">
        <v>1331.76</v>
      </c>
      <c r="J567" s="140">
        <v>2681.13</v>
      </c>
      <c r="K567" s="240"/>
      <c r="L567" s="254">
        <f t="shared" si="16"/>
        <v>2925.771844832901</v>
      </c>
      <c r="M567" s="254">
        <f t="shared" si="17"/>
        <v>2895.1916142287887</v>
      </c>
    </row>
    <row r="568" spans="1:13" x14ac:dyDescent="0.2">
      <c r="A568" s="399" t="s">
        <v>452</v>
      </c>
      <c r="B568" s="146" t="s">
        <v>223</v>
      </c>
      <c r="C568" s="143">
        <v>0</v>
      </c>
      <c r="D568" s="11">
        <v>0</v>
      </c>
      <c r="E568" s="11">
        <v>0</v>
      </c>
      <c r="F568" s="11">
        <v>0</v>
      </c>
      <c r="G568" s="11">
        <v>0</v>
      </c>
      <c r="H568" s="11">
        <v>0</v>
      </c>
      <c r="I568" s="11">
        <v>0</v>
      </c>
      <c r="J568" s="11">
        <v>0</v>
      </c>
      <c r="K568" s="240"/>
      <c r="L568" s="252">
        <f t="shared" si="16"/>
        <v>0</v>
      </c>
      <c r="M568" s="252">
        <f t="shared" si="17"/>
        <v>0</v>
      </c>
    </row>
    <row r="569" spans="1:13" x14ac:dyDescent="0.2">
      <c r="A569" s="399"/>
      <c r="B569" s="147" t="s">
        <v>224</v>
      </c>
      <c r="C569" s="144">
        <v>0</v>
      </c>
      <c r="D569" s="15">
        <v>0</v>
      </c>
      <c r="E569" s="15">
        <v>0</v>
      </c>
      <c r="F569" s="15">
        <v>0</v>
      </c>
      <c r="G569" s="15">
        <v>0</v>
      </c>
      <c r="H569" s="15">
        <v>0</v>
      </c>
      <c r="I569" s="15">
        <v>0</v>
      </c>
      <c r="J569" s="15">
        <v>0</v>
      </c>
      <c r="K569" s="240"/>
      <c r="L569" s="253">
        <f t="shared" si="16"/>
        <v>0</v>
      </c>
      <c r="M569" s="253">
        <f t="shared" si="17"/>
        <v>0</v>
      </c>
    </row>
    <row r="570" spans="1:13" x14ac:dyDescent="0.2">
      <c r="A570" s="399"/>
      <c r="B570" s="147" t="s">
        <v>225</v>
      </c>
      <c r="C570" s="144">
        <v>0</v>
      </c>
      <c r="D570" s="15">
        <v>0</v>
      </c>
      <c r="E570" s="15">
        <v>0</v>
      </c>
      <c r="F570" s="15">
        <v>0</v>
      </c>
      <c r="G570" s="15">
        <v>0</v>
      </c>
      <c r="H570" s="15">
        <v>0</v>
      </c>
      <c r="I570" s="15">
        <v>0</v>
      </c>
      <c r="J570" s="15">
        <v>0</v>
      </c>
      <c r="K570" s="240"/>
      <c r="L570" s="253">
        <f t="shared" si="16"/>
        <v>0</v>
      </c>
      <c r="M570" s="253">
        <f t="shared" si="17"/>
        <v>0</v>
      </c>
    </row>
    <row r="571" spans="1:13" ht="13.5" thickBot="1" x14ac:dyDescent="0.25">
      <c r="A571" s="400"/>
      <c r="B571" s="148" t="s">
        <v>226</v>
      </c>
      <c r="C571" s="145">
        <v>0</v>
      </c>
      <c r="D571" s="140">
        <v>0</v>
      </c>
      <c r="E571" s="140">
        <v>0</v>
      </c>
      <c r="F571" s="140">
        <v>0</v>
      </c>
      <c r="G571" s="140">
        <v>0</v>
      </c>
      <c r="H571" s="140">
        <v>0</v>
      </c>
      <c r="I571" s="140">
        <v>0</v>
      </c>
      <c r="J571" s="140">
        <v>0</v>
      </c>
      <c r="K571" s="240"/>
      <c r="L571" s="254">
        <f t="shared" si="16"/>
        <v>0</v>
      </c>
      <c r="M571" s="254">
        <f t="shared" si="17"/>
        <v>0</v>
      </c>
    </row>
    <row r="572" spans="1:13" x14ac:dyDescent="0.2">
      <c r="A572" s="399" t="s">
        <v>453</v>
      </c>
      <c r="B572" s="146" t="s">
        <v>223</v>
      </c>
      <c r="C572" s="143">
        <v>3.4092572243624599</v>
      </c>
      <c r="D572" s="11">
        <v>1.3341918731779101</v>
      </c>
      <c r="E572" s="11">
        <v>10.106181656936799</v>
      </c>
      <c r="F572" s="11">
        <v>8.7158394498187803</v>
      </c>
      <c r="G572" s="11">
        <v>26.646233519728799</v>
      </c>
      <c r="H572" s="11">
        <v>15.48409989</v>
      </c>
      <c r="I572" s="11">
        <v>15.9</v>
      </c>
      <c r="J572" s="11">
        <v>16.78</v>
      </c>
      <c r="K572" s="240"/>
      <c r="L572" s="252">
        <f t="shared" si="16"/>
        <v>11.656543373432106</v>
      </c>
      <c r="M572" s="252">
        <f t="shared" si="17"/>
        <v>12.296975451753093</v>
      </c>
    </row>
    <row r="573" spans="1:13" x14ac:dyDescent="0.2">
      <c r="A573" s="399"/>
      <c r="B573" s="147" t="s">
        <v>224</v>
      </c>
      <c r="C573" s="144">
        <v>0.56512622149837999</v>
      </c>
      <c r="D573" s="15">
        <v>0</v>
      </c>
      <c r="E573" s="15">
        <v>1.0196910755151101</v>
      </c>
      <c r="F573" s="15">
        <v>0</v>
      </c>
      <c r="G573" s="15">
        <v>3.8339906832300299</v>
      </c>
      <c r="H573" s="15">
        <v>0</v>
      </c>
      <c r="I573" s="15">
        <v>1.46</v>
      </c>
      <c r="J573" s="15">
        <v>0</v>
      </c>
      <c r="K573" s="240"/>
      <c r="L573" s="253">
        <f t="shared" si="16"/>
        <v>0.98268685432050273</v>
      </c>
      <c r="M573" s="253">
        <f t="shared" si="17"/>
        <v>0.85985099753043992</v>
      </c>
    </row>
    <row r="574" spans="1:13" x14ac:dyDescent="0.2">
      <c r="A574" s="399"/>
      <c r="B574" s="147" t="s">
        <v>225</v>
      </c>
      <c r="C574" s="144">
        <v>10.4963844587819</v>
      </c>
      <c r="D574" s="15">
        <v>3.41024234693902</v>
      </c>
      <c r="E574" s="15">
        <v>5.9117627129419104</v>
      </c>
      <c r="F574" s="15">
        <v>9.9714319967881497</v>
      </c>
      <c r="G574" s="15">
        <v>5.6366753486784704</v>
      </c>
      <c r="H574" s="15">
        <v>9.6416434160000009</v>
      </c>
      <c r="I574" s="15">
        <v>7.19</v>
      </c>
      <c r="J574" s="15">
        <v>12.43</v>
      </c>
      <c r="K574" s="240"/>
      <c r="L574" s="253">
        <f t="shared" si="16"/>
        <v>7.4654486114470648</v>
      </c>
      <c r="M574" s="253">
        <f t="shared" si="17"/>
        <v>8.0860175350161825</v>
      </c>
    </row>
    <row r="575" spans="1:13" ht="13.5" thickBot="1" x14ac:dyDescent="0.25">
      <c r="A575" s="400"/>
      <c r="B575" s="148" t="s">
        <v>226</v>
      </c>
      <c r="C575" s="145">
        <v>0</v>
      </c>
      <c r="D575" s="140">
        <v>0</v>
      </c>
      <c r="E575" s="140">
        <v>0</v>
      </c>
      <c r="F575" s="140">
        <v>0</v>
      </c>
      <c r="G575" s="140">
        <v>0</v>
      </c>
      <c r="H575" s="140">
        <v>0</v>
      </c>
      <c r="I575" s="140">
        <v>0</v>
      </c>
      <c r="J575" s="140">
        <v>0</v>
      </c>
      <c r="K575" s="240"/>
      <c r="L575" s="254">
        <f t="shared" si="16"/>
        <v>0</v>
      </c>
      <c r="M575" s="254">
        <f t="shared" si="17"/>
        <v>0</v>
      </c>
    </row>
    <row r="576" spans="1:13" x14ac:dyDescent="0.2">
      <c r="A576" s="399" t="s">
        <v>454</v>
      </c>
      <c r="B576" s="146" t="s">
        <v>223</v>
      </c>
      <c r="C576" s="143">
        <v>27.367693303983</v>
      </c>
      <c r="D576" s="11">
        <v>5.21024950684901</v>
      </c>
      <c r="E576" s="11">
        <v>9.8834811212837703</v>
      </c>
      <c r="F576" s="11">
        <v>11.415871690754599</v>
      </c>
      <c r="G576" s="11">
        <v>11.0069621165645</v>
      </c>
      <c r="H576" s="11">
        <v>6.959508306</v>
      </c>
      <c r="I576" s="11">
        <v>37.94</v>
      </c>
      <c r="J576" s="11">
        <v>7.09</v>
      </c>
      <c r="K576" s="240"/>
      <c r="L576" s="252">
        <f t="shared" si="16"/>
        <v>15.683395149347842</v>
      </c>
      <c r="M576" s="252">
        <f t="shared" si="17"/>
        <v>14.609220755679361</v>
      </c>
    </row>
    <row r="577" spans="1:13" x14ac:dyDescent="0.2">
      <c r="A577" s="399"/>
      <c r="B577" s="147" t="s">
        <v>224</v>
      </c>
      <c r="C577" s="144">
        <v>17.339912564765701</v>
      </c>
      <c r="D577" s="15">
        <v>58.371954627409899</v>
      </c>
      <c r="E577" s="15">
        <v>64.411935160423397</v>
      </c>
      <c r="F577" s="15">
        <v>48.393600332595</v>
      </c>
      <c r="G577" s="15">
        <v>32.240481551294302</v>
      </c>
      <c r="H577" s="15">
        <v>0.404420265</v>
      </c>
      <c r="I577" s="15">
        <v>0.01</v>
      </c>
      <c r="J577" s="15">
        <v>0</v>
      </c>
      <c r="K577" s="240"/>
      <c r="L577" s="253">
        <f t="shared" si="16"/>
        <v>31.596043500212609</v>
      </c>
      <c r="M577" s="253">
        <f t="shared" si="17"/>
        <v>27.646538062686034</v>
      </c>
    </row>
    <row r="578" spans="1:13" x14ac:dyDescent="0.2">
      <c r="A578" s="399"/>
      <c r="B578" s="147" t="s">
        <v>225</v>
      </c>
      <c r="C578" s="144">
        <v>4.1443585535098704</v>
      </c>
      <c r="D578" s="15">
        <v>20.8715309626613</v>
      </c>
      <c r="E578" s="15">
        <v>10.0561188340538</v>
      </c>
      <c r="F578" s="15">
        <v>4.8823729674797498</v>
      </c>
      <c r="G578" s="15">
        <v>6.9978974704446797</v>
      </c>
      <c r="H578" s="15">
        <v>5.4888842870000003</v>
      </c>
      <c r="I578" s="15">
        <v>5.0199999999999996</v>
      </c>
      <c r="J578" s="15">
        <v>3.47</v>
      </c>
      <c r="K578" s="240"/>
      <c r="L578" s="253">
        <f t="shared" si="16"/>
        <v>8.2087375821641988</v>
      </c>
      <c r="M578" s="253">
        <f t="shared" si="17"/>
        <v>7.6163953843936731</v>
      </c>
    </row>
    <row r="579" spans="1:13" ht="13.5" thickBot="1" x14ac:dyDescent="0.25">
      <c r="A579" s="400"/>
      <c r="B579" s="148" t="s">
        <v>226</v>
      </c>
      <c r="C579" s="145">
        <v>0</v>
      </c>
      <c r="D579" s="140">
        <v>0</v>
      </c>
      <c r="E579" s="140">
        <v>0</v>
      </c>
      <c r="F579" s="140">
        <v>0</v>
      </c>
      <c r="G579" s="140">
        <v>0.52769830028335196</v>
      </c>
      <c r="H579" s="140">
        <v>2.5435236999999999E-2</v>
      </c>
      <c r="I579" s="140">
        <v>0</v>
      </c>
      <c r="J579" s="140">
        <v>0.93</v>
      </c>
      <c r="K579" s="240"/>
      <c r="L579" s="254">
        <f t="shared" si="16"/>
        <v>7.9019076754764564E-2</v>
      </c>
      <c r="M579" s="254">
        <f t="shared" si="17"/>
        <v>0.18539169216041901</v>
      </c>
    </row>
    <row r="580" spans="1:13" x14ac:dyDescent="0.2">
      <c r="A580" s="399" t="s">
        <v>455</v>
      </c>
      <c r="B580" s="146" t="s">
        <v>223</v>
      </c>
      <c r="C580" s="143">
        <v>38.666139214631897</v>
      </c>
      <c r="D580" s="11">
        <v>26.2255125035791</v>
      </c>
      <c r="E580" s="11">
        <v>78.269556718313297</v>
      </c>
      <c r="F580" s="11">
        <v>120.87875750149</v>
      </c>
      <c r="G580" s="11">
        <v>120.502252334039</v>
      </c>
      <c r="H580" s="11">
        <v>133.36446599999999</v>
      </c>
      <c r="I580" s="11">
        <v>268.33</v>
      </c>
      <c r="J580" s="11">
        <v>4454.13</v>
      </c>
      <c r="K580" s="240"/>
      <c r="L580" s="252">
        <f t="shared" si="16"/>
        <v>112.31952632457903</v>
      </c>
      <c r="M580" s="252">
        <f t="shared" si="17"/>
        <v>655.04583553400664</v>
      </c>
    </row>
    <row r="581" spans="1:13" x14ac:dyDescent="0.2">
      <c r="A581" s="399"/>
      <c r="B581" s="147" t="s">
        <v>224</v>
      </c>
      <c r="C581" s="144">
        <v>0</v>
      </c>
      <c r="D581" s="15">
        <v>0</v>
      </c>
      <c r="E581" s="15">
        <v>0</v>
      </c>
      <c r="F581" s="15">
        <v>3.6190929878050997E-2</v>
      </c>
      <c r="G581" s="15">
        <v>0</v>
      </c>
      <c r="H581" s="15">
        <v>0</v>
      </c>
      <c r="I581" s="15">
        <v>0</v>
      </c>
      <c r="J581" s="15">
        <v>0.43</v>
      </c>
      <c r="K581" s="240"/>
      <c r="L581" s="253">
        <f t="shared" ref="L581:L616" si="18">AVERAGE(C581:I581)</f>
        <v>5.1701328397215709E-3</v>
      </c>
      <c r="M581" s="253">
        <f t="shared" ref="M581:M616" si="19">AVERAGE(C581:J581)</f>
        <v>5.8273866234756375E-2</v>
      </c>
    </row>
    <row r="582" spans="1:13" x14ac:dyDescent="0.2">
      <c r="A582" s="399"/>
      <c r="B582" s="147" t="s">
        <v>225</v>
      </c>
      <c r="C582" s="144">
        <v>57.794665208601501</v>
      </c>
      <c r="D582" s="15">
        <v>16.697928650520499</v>
      </c>
      <c r="E582" s="15">
        <v>77.635577678539207</v>
      </c>
      <c r="F582" s="15">
        <v>134.186757360233</v>
      </c>
      <c r="G582" s="15">
        <v>83.418813795265606</v>
      </c>
      <c r="H582" s="15">
        <v>146.1039217</v>
      </c>
      <c r="I582" s="15">
        <v>91.43</v>
      </c>
      <c r="J582" s="15">
        <v>250.53</v>
      </c>
      <c r="K582" s="240"/>
      <c r="L582" s="253">
        <f t="shared" si="18"/>
        <v>86.752523484737111</v>
      </c>
      <c r="M582" s="253">
        <f t="shared" si="19"/>
        <v>107.22470804914497</v>
      </c>
    </row>
    <row r="583" spans="1:13" ht="13.5" thickBot="1" x14ac:dyDescent="0.25">
      <c r="A583" s="400"/>
      <c r="B583" s="148" t="s">
        <v>226</v>
      </c>
      <c r="C583" s="145">
        <v>0.59097705419580404</v>
      </c>
      <c r="D583" s="140">
        <v>0</v>
      </c>
      <c r="E583" s="140">
        <v>26.272682799345901</v>
      </c>
      <c r="F583" s="140">
        <v>4440.1675684173697</v>
      </c>
      <c r="G583" s="140">
        <v>1034.6995284346201</v>
      </c>
      <c r="H583" s="140">
        <v>216.03862179999999</v>
      </c>
      <c r="I583" s="140">
        <v>0</v>
      </c>
      <c r="J583" s="140">
        <v>0</v>
      </c>
      <c r="K583" s="240"/>
      <c r="L583" s="254">
        <f t="shared" si="18"/>
        <v>816.82419692936162</v>
      </c>
      <c r="M583" s="254">
        <f t="shared" si="19"/>
        <v>714.72117231319146</v>
      </c>
    </row>
    <row r="584" spans="1:13" x14ac:dyDescent="0.2">
      <c r="A584" s="399" t="s">
        <v>456</v>
      </c>
      <c r="B584" s="146" t="s">
        <v>223</v>
      </c>
      <c r="C584" s="143">
        <v>0</v>
      </c>
      <c r="D584" s="11">
        <v>0</v>
      </c>
      <c r="E584" s="11">
        <v>0</v>
      </c>
      <c r="F584" s="11">
        <v>0</v>
      </c>
      <c r="G584" s="11">
        <v>0</v>
      </c>
      <c r="H584" s="11">
        <v>0</v>
      </c>
      <c r="I584" s="11">
        <v>0</v>
      </c>
      <c r="J584" s="11">
        <v>0</v>
      </c>
      <c r="K584" s="240"/>
      <c r="L584" s="252">
        <f t="shared" si="18"/>
        <v>0</v>
      </c>
      <c r="M584" s="252">
        <f t="shared" si="19"/>
        <v>0</v>
      </c>
    </row>
    <row r="585" spans="1:13" x14ac:dyDescent="0.2">
      <c r="A585" s="399"/>
      <c r="B585" s="147" t="s">
        <v>224</v>
      </c>
      <c r="C585" s="144">
        <v>0</v>
      </c>
      <c r="D585" s="15">
        <v>0</v>
      </c>
      <c r="E585" s="15">
        <v>0</v>
      </c>
      <c r="F585" s="15">
        <v>0</v>
      </c>
      <c r="G585" s="15">
        <v>0</v>
      </c>
      <c r="H585" s="15">
        <v>0</v>
      </c>
      <c r="I585" s="15">
        <v>0</v>
      </c>
      <c r="J585" s="15">
        <v>0</v>
      </c>
      <c r="K585" s="240"/>
      <c r="L585" s="253">
        <f t="shared" si="18"/>
        <v>0</v>
      </c>
      <c r="M585" s="253">
        <f t="shared" si="19"/>
        <v>0</v>
      </c>
    </row>
    <row r="586" spans="1:13" x14ac:dyDescent="0.2">
      <c r="A586" s="399"/>
      <c r="B586" s="147" t="s">
        <v>225</v>
      </c>
      <c r="C586" s="144">
        <v>0.12094370860926</v>
      </c>
      <c r="D586" s="15">
        <v>7.0240384615390006E-2</v>
      </c>
      <c r="E586" s="15">
        <v>0.21730618990386899</v>
      </c>
      <c r="F586" s="15">
        <v>0</v>
      </c>
      <c r="G586" s="15">
        <v>0.134627403846168</v>
      </c>
      <c r="H586" s="15">
        <v>0</v>
      </c>
      <c r="I586" s="15">
        <v>0.12</v>
      </c>
      <c r="J586" s="15">
        <v>0.1</v>
      </c>
      <c r="K586" s="240"/>
      <c r="L586" s="253">
        <f t="shared" si="18"/>
        <v>9.4731098139240993E-2</v>
      </c>
      <c r="M586" s="253">
        <f t="shared" si="19"/>
        <v>9.538971087183587E-2</v>
      </c>
    </row>
    <row r="587" spans="1:13" ht="13.5" thickBot="1" x14ac:dyDescent="0.25">
      <c r="A587" s="400"/>
      <c r="B587" s="148" t="s">
        <v>226</v>
      </c>
      <c r="C587" s="145">
        <v>0</v>
      </c>
      <c r="D587" s="140">
        <v>1.25474868881128</v>
      </c>
      <c r="E587" s="140">
        <v>0</v>
      </c>
      <c r="F587" s="140">
        <v>5.0149975393705901</v>
      </c>
      <c r="G587" s="140">
        <v>0</v>
      </c>
      <c r="H587" s="140">
        <v>0</v>
      </c>
      <c r="I587" s="140">
        <v>0</v>
      </c>
      <c r="J587" s="140">
        <v>0</v>
      </c>
      <c r="K587" s="240"/>
      <c r="L587" s="254">
        <f t="shared" si="18"/>
        <v>0.89567803259741008</v>
      </c>
      <c r="M587" s="254">
        <f t="shared" si="19"/>
        <v>0.78371827852273379</v>
      </c>
    </row>
    <row r="588" spans="1:13" x14ac:dyDescent="0.2">
      <c r="A588" s="399" t="s">
        <v>457</v>
      </c>
      <c r="B588" s="146" t="s">
        <v>223</v>
      </c>
      <c r="C588" s="143">
        <v>35.5992444477153</v>
      </c>
      <c r="D588" s="11">
        <v>30.771578471060501</v>
      </c>
      <c r="E588" s="11">
        <v>19.760048190815802</v>
      </c>
      <c r="F588" s="11">
        <v>18.052232233555099</v>
      </c>
      <c r="G588" s="11">
        <v>11.7844320367739</v>
      </c>
      <c r="H588" s="11">
        <v>13.21505363</v>
      </c>
      <c r="I588" s="11">
        <v>14.05</v>
      </c>
      <c r="J588" s="11">
        <v>33</v>
      </c>
      <c r="K588" s="240"/>
      <c r="L588" s="252">
        <f t="shared" si="18"/>
        <v>20.461798429988658</v>
      </c>
      <c r="M588" s="252">
        <f t="shared" si="19"/>
        <v>22.029073626240077</v>
      </c>
    </row>
    <row r="589" spans="1:13" x14ac:dyDescent="0.2">
      <c r="A589" s="399"/>
      <c r="B589" s="147" t="s">
        <v>224</v>
      </c>
      <c r="C589" s="144">
        <v>170.64409179353299</v>
      </c>
      <c r="D589" s="15">
        <v>129.22656516383799</v>
      </c>
      <c r="E589" s="15">
        <v>99.848957586222795</v>
      </c>
      <c r="F589" s="15">
        <v>31.154457535527001</v>
      </c>
      <c r="G589" s="15">
        <v>26.3034711340743</v>
      </c>
      <c r="H589" s="15">
        <v>121.0358505</v>
      </c>
      <c r="I589" s="15">
        <v>138.08000000000001</v>
      </c>
      <c r="J589" s="15">
        <v>342.7</v>
      </c>
      <c r="K589" s="240"/>
      <c r="L589" s="253">
        <f t="shared" si="18"/>
        <v>102.3276276733136</v>
      </c>
      <c r="M589" s="253">
        <f t="shared" si="19"/>
        <v>132.37417421414941</v>
      </c>
    </row>
    <row r="590" spans="1:13" x14ac:dyDescent="0.2">
      <c r="A590" s="399"/>
      <c r="B590" s="147" t="s">
        <v>225</v>
      </c>
      <c r="C590" s="144">
        <v>18.116866538610399</v>
      </c>
      <c r="D590" s="15">
        <v>16.715139522338799</v>
      </c>
      <c r="E590" s="15">
        <v>10.788102613347901</v>
      </c>
      <c r="F590" s="15">
        <v>22.494560172589001</v>
      </c>
      <c r="G590" s="15">
        <v>30.754180702869998</v>
      </c>
      <c r="H590" s="15">
        <v>15.71543591</v>
      </c>
      <c r="I590" s="15">
        <v>27.71</v>
      </c>
      <c r="J590" s="15">
        <v>142.03</v>
      </c>
      <c r="K590" s="240"/>
      <c r="L590" s="253">
        <f t="shared" si="18"/>
        <v>20.327755065679444</v>
      </c>
      <c r="M590" s="253">
        <f t="shared" si="19"/>
        <v>35.54053568246951</v>
      </c>
    </row>
    <row r="591" spans="1:13" ht="13.5" thickBot="1" x14ac:dyDescent="0.25">
      <c r="A591" s="400"/>
      <c r="B591" s="148" t="s">
        <v>226</v>
      </c>
      <c r="C591" s="145">
        <v>6.1024316037733497</v>
      </c>
      <c r="D591" s="140">
        <v>93.265723002963</v>
      </c>
      <c r="E591" s="140">
        <v>233.462819819467</v>
      </c>
      <c r="F591" s="140">
        <v>57.298236955833403</v>
      </c>
      <c r="G591" s="140">
        <v>3380.0294434173202</v>
      </c>
      <c r="H591" s="140">
        <v>78.764861479999993</v>
      </c>
      <c r="I591" s="140">
        <v>169.13</v>
      </c>
      <c r="J591" s="140">
        <v>587.08000000000004</v>
      </c>
      <c r="K591" s="240"/>
      <c r="L591" s="254">
        <f t="shared" si="18"/>
        <v>574.00764518276526</v>
      </c>
      <c r="M591" s="254">
        <f t="shared" si="19"/>
        <v>575.64168953491969</v>
      </c>
    </row>
    <row r="592" spans="1:13" x14ac:dyDescent="0.2">
      <c r="A592" s="399" t="s">
        <v>458</v>
      </c>
      <c r="B592" s="146" t="s">
        <v>223</v>
      </c>
      <c r="C592" s="143">
        <v>59.914969288185802</v>
      </c>
      <c r="D592" s="11">
        <v>19.243163831361802</v>
      </c>
      <c r="E592" s="11">
        <v>8.6211990062746402</v>
      </c>
      <c r="F592" s="11">
        <v>10.880235576922299</v>
      </c>
      <c r="G592" s="11">
        <v>17.790306242088</v>
      </c>
      <c r="H592" s="11">
        <v>21.313911659999999</v>
      </c>
      <c r="I592" s="11">
        <v>35.56</v>
      </c>
      <c r="J592" s="11">
        <v>50.97</v>
      </c>
      <c r="K592" s="240"/>
      <c r="L592" s="252">
        <f t="shared" si="18"/>
        <v>24.760540800690364</v>
      </c>
      <c r="M592" s="252">
        <f t="shared" si="19"/>
        <v>28.036723200604069</v>
      </c>
    </row>
    <row r="593" spans="1:13" x14ac:dyDescent="0.2">
      <c r="A593" s="399"/>
      <c r="B593" s="147" t="s">
        <v>224</v>
      </c>
      <c r="C593" s="144">
        <v>9.8466881443294394</v>
      </c>
      <c r="D593" s="15">
        <v>0</v>
      </c>
      <c r="E593" s="15">
        <v>0</v>
      </c>
      <c r="F593" s="15">
        <v>0</v>
      </c>
      <c r="G593" s="15">
        <v>0.53490754437872401</v>
      </c>
      <c r="H593" s="15">
        <v>0</v>
      </c>
      <c r="I593" s="15">
        <v>0.45</v>
      </c>
      <c r="J593" s="15">
        <v>0.52</v>
      </c>
      <c r="K593" s="240"/>
      <c r="L593" s="253">
        <f t="shared" si="18"/>
        <v>1.5473708126725947</v>
      </c>
      <c r="M593" s="253">
        <f t="shared" si="19"/>
        <v>1.4189494610885203</v>
      </c>
    </row>
    <row r="594" spans="1:13" x14ac:dyDescent="0.2">
      <c r="A594" s="399"/>
      <c r="B594" s="147" t="s">
        <v>225</v>
      </c>
      <c r="C594" s="144">
        <v>12.7794428066031</v>
      </c>
      <c r="D594" s="15">
        <v>8.3287974917613106</v>
      </c>
      <c r="E594" s="15">
        <v>13.830264634481001</v>
      </c>
      <c r="F594" s="15">
        <v>33.740060567493998</v>
      </c>
      <c r="G594" s="15">
        <v>26.3346467468564</v>
      </c>
      <c r="H594" s="15">
        <v>19.39610098</v>
      </c>
      <c r="I594" s="15">
        <v>38.270000000000003</v>
      </c>
      <c r="J594" s="15">
        <v>39.85</v>
      </c>
      <c r="K594" s="240"/>
      <c r="L594" s="253">
        <f t="shared" si="18"/>
        <v>21.811330461027975</v>
      </c>
      <c r="M594" s="253">
        <f t="shared" si="19"/>
        <v>24.066164153399477</v>
      </c>
    </row>
    <row r="595" spans="1:13" ht="13.5" thickBot="1" x14ac:dyDescent="0.25">
      <c r="A595" s="400"/>
      <c r="B595" s="148" t="s">
        <v>226</v>
      </c>
      <c r="C595" s="145">
        <v>38.019225391552403</v>
      </c>
      <c r="D595" s="140">
        <v>7.4049574704145504</v>
      </c>
      <c r="E595" s="140">
        <v>14.646295763595701</v>
      </c>
      <c r="F595" s="140">
        <v>6.2033966346155296</v>
      </c>
      <c r="G595" s="140">
        <v>3642.6690477072698</v>
      </c>
      <c r="H595" s="140">
        <v>9.3408591689999998</v>
      </c>
      <c r="I595" s="140">
        <v>261.87</v>
      </c>
      <c r="J595" s="140">
        <v>63.21</v>
      </c>
      <c r="K595" s="240"/>
      <c r="L595" s="254">
        <f t="shared" si="18"/>
        <v>568.59339744806391</v>
      </c>
      <c r="M595" s="254">
        <f t="shared" si="19"/>
        <v>505.42047276705597</v>
      </c>
    </row>
    <row r="596" spans="1:13" x14ac:dyDescent="0.2">
      <c r="A596" s="399" t="s">
        <v>459</v>
      </c>
      <c r="B596" s="146" t="s">
        <v>223</v>
      </c>
      <c r="C596" s="143">
        <v>0</v>
      </c>
      <c r="D596" s="11">
        <v>0.26943796384515001</v>
      </c>
      <c r="E596" s="11">
        <v>0.1241697175732</v>
      </c>
      <c r="F596" s="11">
        <v>1.75952163461526</v>
      </c>
      <c r="G596" s="11">
        <v>0.24043823964498201</v>
      </c>
      <c r="H596" s="11">
        <v>0.48426945900000001</v>
      </c>
      <c r="I596" s="11">
        <v>0</v>
      </c>
      <c r="J596" s="11">
        <v>0</v>
      </c>
      <c r="K596" s="240"/>
      <c r="L596" s="252">
        <f t="shared" si="18"/>
        <v>0.41111957352551315</v>
      </c>
      <c r="M596" s="252">
        <f t="shared" si="19"/>
        <v>0.35972962683482401</v>
      </c>
    </row>
    <row r="597" spans="1:13" x14ac:dyDescent="0.2">
      <c r="A597" s="399"/>
      <c r="B597" s="147" t="s">
        <v>224</v>
      </c>
      <c r="C597" s="144">
        <v>0</v>
      </c>
      <c r="D597" s="15">
        <v>0</v>
      </c>
      <c r="E597" s="15">
        <v>0</v>
      </c>
      <c r="F597" s="15">
        <v>0</v>
      </c>
      <c r="G597" s="15">
        <v>0.99957470414205996</v>
      </c>
      <c r="H597" s="15">
        <v>0</v>
      </c>
      <c r="I597" s="15">
        <v>0</v>
      </c>
      <c r="J597" s="15">
        <v>1.1499999999999999</v>
      </c>
      <c r="K597" s="240"/>
      <c r="L597" s="253">
        <f t="shared" si="18"/>
        <v>0.14279638630600858</v>
      </c>
      <c r="M597" s="253">
        <f t="shared" si="19"/>
        <v>0.26869683801775746</v>
      </c>
    </row>
    <row r="598" spans="1:13" x14ac:dyDescent="0.2">
      <c r="A598" s="399"/>
      <c r="B598" s="147" t="s">
        <v>225</v>
      </c>
      <c r="C598" s="144">
        <v>9.4103561320749698</v>
      </c>
      <c r="D598" s="15">
        <v>20.261817301423299</v>
      </c>
      <c r="E598" s="15">
        <v>11.140889121336899</v>
      </c>
      <c r="F598" s="15">
        <v>21.1985480769216</v>
      </c>
      <c r="G598" s="15">
        <v>4.90061760355053</v>
      </c>
      <c r="H598" s="15">
        <v>10.07298334</v>
      </c>
      <c r="I598" s="15">
        <v>26.07</v>
      </c>
      <c r="J598" s="15">
        <v>58.15</v>
      </c>
      <c r="K598" s="240"/>
      <c r="L598" s="253">
        <f t="shared" si="18"/>
        <v>14.722173082186755</v>
      </c>
      <c r="M598" s="253">
        <f t="shared" si="19"/>
        <v>20.150651446913411</v>
      </c>
    </row>
    <row r="599" spans="1:13" ht="13.5" thickBot="1" x14ac:dyDescent="0.25">
      <c r="A599" s="400"/>
      <c r="B599" s="148" t="s">
        <v>226</v>
      </c>
      <c r="C599" s="145">
        <v>0.58507638888881197</v>
      </c>
      <c r="D599" s="140">
        <v>7.7409269067785402</v>
      </c>
      <c r="E599" s="140">
        <v>10.483744769872599</v>
      </c>
      <c r="F599" s="140">
        <v>61.291759615380499</v>
      </c>
      <c r="G599" s="140">
        <v>492.29780885024701</v>
      </c>
      <c r="H599" s="140">
        <v>1.3934519670000001</v>
      </c>
      <c r="I599" s="140">
        <v>0</v>
      </c>
      <c r="J599" s="140">
        <v>88.35</v>
      </c>
      <c r="K599" s="240"/>
      <c r="L599" s="254">
        <f t="shared" si="18"/>
        <v>81.970395499738203</v>
      </c>
      <c r="M599" s="254">
        <f t="shared" si="19"/>
        <v>82.767846062270934</v>
      </c>
    </row>
    <row r="600" spans="1:13" x14ac:dyDescent="0.2">
      <c r="A600" s="399" t="s">
        <v>460</v>
      </c>
      <c r="B600" s="146" t="s">
        <v>223</v>
      </c>
      <c r="C600" s="143">
        <v>0</v>
      </c>
      <c r="D600" s="11">
        <v>0</v>
      </c>
      <c r="E600" s="11">
        <v>0</v>
      </c>
      <c r="F600" s="11">
        <v>0</v>
      </c>
      <c r="G600" s="11">
        <v>0</v>
      </c>
      <c r="H600" s="11">
        <v>0</v>
      </c>
      <c r="I600" s="11">
        <v>0</v>
      </c>
      <c r="J600" s="11">
        <v>0</v>
      </c>
      <c r="K600" s="240"/>
      <c r="L600" s="252">
        <f t="shared" si="18"/>
        <v>0</v>
      </c>
      <c r="M600" s="252">
        <f t="shared" si="19"/>
        <v>0</v>
      </c>
    </row>
    <row r="601" spans="1:13" x14ac:dyDescent="0.2">
      <c r="A601" s="399"/>
      <c r="B601" s="147" t="s">
        <v>224</v>
      </c>
      <c r="C601" s="144">
        <v>0</v>
      </c>
      <c r="D601" s="15">
        <v>0</v>
      </c>
      <c r="E601" s="15">
        <v>0</v>
      </c>
      <c r="F601" s="15">
        <v>0</v>
      </c>
      <c r="G601" s="15">
        <v>0</v>
      </c>
      <c r="H601" s="15">
        <v>0</v>
      </c>
      <c r="I601" s="15">
        <v>0</v>
      </c>
      <c r="J601" s="15">
        <v>0</v>
      </c>
      <c r="K601" s="240"/>
      <c r="L601" s="253">
        <f t="shared" si="18"/>
        <v>0</v>
      </c>
      <c r="M601" s="253">
        <f t="shared" si="19"/>
        <v>0</v>
      </c>
    </row>
    <row r="602" spans="1:13" x14ac:dyDescent="0.2">
      <c r="A602" s="399"/>
      <c r="B602" s="147" t="s">
        <v>225</v>
      </c>
      <c r="C602" s="144">
        <v>0</v>
      </c>
      <c r="D602" s="15">
        <v>0.17879370629371999</v>
      </c>
      <c r="E602" s="15">
        <v>5.7070312500006E-2</v>
      </c>
      <c r="F602" s="15">
        <v>0</v>
      </c>
      <c r="G602" s="15">
        <v>0</v>
      </c>
      <c r="H602" s="15">
        <v>0</v>
      </c>
      <c r="I602" s="15">
        <v>0</v>
      </c>
      <c r="J602" s="15">
        <v>0.43</v>
      </c>
      <c r="K602" s="240"/>
      <c r="L602" s="253">
        <f t="shared" si="18"/>
        <v>3.3694859827675137E-2</v>
      </c>
      <c r="M602" s="253">
        <f t="shared" si="19"/>
        <v>8.323300234921574E-2</v>
      </c>
    </row>
    <row r="603" spans="1:13" ht="13.5" thickBot="1" x14ac:dyDescent="0.25">
      <c r="A603" s="400"/>
      <c r="B603" s="148" t="s">
        <v>226</v>
      </c>
      <c r="C603" s="145">
        <v>0</v>
      </c>
      <c r="D603" s="140">
        <v>0</v>
      </c>
      <c r="E603" s="140">
        <v>0</v>
      </c>
      <c r="F603" s="140">
        <v>0</v>
      </c>
      <c r="G603" s="140">
        <v>0</v>
      </c>
      <c r="H603" s="140">
        <v>0</v>
      </c>
      <c r="I603" s="140">
        <v>0</v>
      </c>
      <c r="J603" s="140">
        <v>0</v>
      </c>
      <c r="K603" s="240"/>
      <c r="L603" s="254">
        <f t="shared" si="18"/>
        <v>0</v>
      </c>
      <c r="M603" s="254">
        <f t="shared" si="19"/>
        <v>0</v>
      </c>
    </row>
    <row r="604" spans="1:13" x14ac:dyDescent="0.2">
      <c r="A604" s="399" t="s">
        <v>461</v>
      </c>
      <c r="B604" s="146" t="s">
        <v>223</v>
      </c>
      <c r="C604" s="143">
        <v>3.6340047677628302</v>
      </c>
      <c r="D604" s="11">
        <v>4.2862090804877298</v>
      </c>
      <c r="E604" s="11">
        <v>4.4503035556231803</v>
      </c>
      <c r="F604" s="11">
        <v>7.7151206802281997</v>
      </c>
      <c r="G604" s="11">
        <v>3.16657227213032</v>
      </c>
      <c r="H604" s="11">
        <v>16.83690455</v>
      </c>
      <c r="I604" s="11">
        <v>2.5299999999999998</v>
      </c>
      <c r="J604" s="11">
        <v>1.34</v>
      </c>
      <c r="K604" s="240"/>
      <c r="L604" s="252">
        <f t="shared" si="18"/>
        <v>6.0884449866046086</v>
      </c>
      <c r="M604" s="252">
        <f t="shared" si="19"/>
        <v>5.4948893632790332</v>
      </c>
    </row>
    <row r="605" spans="1:13" x14ac:dyDescent="0.2">
      <c r="A605" s="399"/>
      <c r="B605" s="147" t="s">
        <v>224</v>
      </c>
      <c r="C605" s="144">
        <v>50.156792656586703</v>
      </c>
      <c r="D605" s="15">
        <v>71.855004621086806</v>
      </c>
      <c r="E605" s="15">
        <v>41.409215315931299</v>
      </c>
      <c r="F605" s="15">
        <v>14.881400352974101</v>
      </c>
      <c r="G605" s="15">
        <v>7.2028137647162902</v>
      </c>
      <c r="H605" s="15">
        <v>36.193866759999999</v>
      </c>
      <c r="I605" s="15">
        <v>9.57</v>
      </c>
      <c r="J605" s="15">
        <v>25.77</v>
      </c>
      <c r="K605" s="240"/>
      <c r="L605" s="253">
        <f t="shared" si="18"/>
        <v>33.038441924470746</v>
      </c>
      <c r="M605" s="253">
        <f t="shared" si="19"/>
        <v>32.129886683911899</v>
      </c>
    </row>
    <row r="606" spans="1:13" x14ac:dyDescent="0.2">
      <c r="A606" s="399"/>
      <c r="B606" s="147" t="s">
        <v>225</v>
      </c>
      <c r="C606" s="144">
        <v>20.074944654427298</v>
      </c>
      <c r="D606" s="15">
        <v>15.763936399917601</v>
      </c>
      <c r="E606" s="15">
        <v>37.930998390433103</v>
      </c>
      <c r="F606" s="15">
        <v>23.325327306206301</v>
      </c>
      <c r="G606" s="15">
        <v>41.574028097525897</v>
      </c>
      <c r="H606" s="15">
        <v>133.85121459999999</v>
      </c>
      <c r="I606" s="15">
        <v>31.08</v>
      </c>
      <c r="J606" s="15">
        <v>36.520000000000003</v>
      </c>
      <c r="K606" s="240"/>
      <c r="L606" s="253">
        <f t="shared" si="18"/>
        <v>43.371492778358594</v>
      </c>
      <c r="M606" s="253">
        <f t="shared" si="19"/>
        <v>42.51505618106377</v>
      </c>
    </row>
    <row r="607" spans="1:13" ht="13.5" thickBot="1" x14ac:dyDescent="0.25">
      <c r="A607" s="400"/>
      <c r="B607" s="148" t="s">
        <v>226</v>
      </c>
      <c r="C607" s="145">
        <v>3.91085718142542</v>
      </c>
      <c r="D607" s="140">
        <v>0</v>
      </c>
      <c r="E607" s="140">
        <v>22.924705528848499</v>
      </c>
      <c r="F607" s="140">
        <v>12.0359940944894</v>
      </c>
      <c r="G607" s="140">
        <v>1.6125827814567999E-2</v>
      </c>
      <c r="H607" s="140">
        <v>0</v>
      </c>
      <c r="I607" s="140">
        <v>0.99</v>
      </c>
      <c r="J607" s="140">
        <v>9.44</v>
      </c>
      <c r="K607" s="240"/>
      <c r="L607" s="254">
        <f t="shared" si="18"/>
        <v>5.6968118046539837</v>
      </c>
      <c r="M607" s="254">
        <f t="shared" si="19"/>
        <v>6.1647103290722356</v>
      </c>
    </row>
    <row r="608" spans="1:13" x14ac:dyDescent="0.2">
      <c r="A608" s="399" t="s">
        <v>462</v>
      </c>
      <c r="B608" s="146" t="s">
        <v>223</v>
      </c>
      <c r="C608" s="143">
        <v>4.7633902292452799</v>
      </c>
      <c r="D608" s="11">
        <v>0.810875068681428</v>
      </c>
      <c r="E608" s="11">
        <v>1.792958984375</v>
      </c>
      <c r="F608" s="11">
        <v>0.24455183585312801</v>
      </c>
      <c r="G608" s="11">
        <v>9.4195734442178001</v>
      </c>
      <c r="H608" s="11">
        <v>19.768456579999999</v>
      </c>
      <c r="I608" s="11">
        <v>1.9</v>
      </c>
      <c r="J608" s="11">
        <v>4.0999999999999996</v>
      </c>
      <c r="K608" s="240"/>
      <c r="L608" s="252">
        <f t="shared" si="18"/>
        <v>5.5285437346246615</v>
      </c>
      <c r="M608" s="252">
        <f t="shared" si="19"/>
        <v>5.3499757677965789</v>
      </c>
    </row>
    <row r="609" spans="1:13" x14ac:dyDescent="0.2">
      <c r="A609" s="399"/>
      <c r="B609" s="147" t="s">
        <v>224</v>
      </c>
      <c r="C609" s="144">
        <v>64.599713350237906</v>
      </c>
      <c r="D609" s="15">
        <v>73.190560207772904</v>
      </c>
      <c r="E609" s="15">
        <v>313.67142370666602</v>
      </c>
      <c r="F609" s="15">
        <v>322.835825941895</v>
      </c>
      <c r="G609" s="15">
        <v>254.16107889430401</v>
      </c>
      <c r="H609" s="15">
        <v>186.5979552</v>
      </c>
      <c r="I609" s="15">
        <v>243.38</v>
      </c>
      <c r="J609" s="15">
        <v>256.10000000000002</v>
      </c>
      <c r="K609" s="240"/>
      <c r="L609" s="253">
        <f t="shared" si="18"/>
        <v>208.34807961441084</v>
      </c>
      <c r="M609" s="253">
        <f t="shared" si="19"/>
        <v>214.31706966260947</v>
      </c>
    </row>
    <row r="610" spans="1:13" x14ac:dyDescent="0.2">
      <c r="A610" s="399"/>
      <c r="B610" s="147" t="s">
        <v>225</v>
      </c>
      <c r="C610" s="144">
        <v>2.1182520325203602</v>
      </c>
      <c r="D610" s="15">
        <v>4.8721006851372204</v>
      </c>
      <c r="E610" s="15">
        <v>5.9353804553644398</v>
      </c>
      <c r="F610" s="15">
        <v>5.0217532558396396</v>
      </c>
      <c r="G610" s="15">
        <v>2.0393536641371699</v>
      </c>
      <c r="H610" s="15">
        <v>22.410144649999999</v>
      </c>
      <c r="I610" s="15">
        <v>10.66</v>
      </c>
      <c r="J610" s="15">
        <v>3.32</v>
      </c>
      <c r="K610" s="240"/>
      <c r="L610" s="253">
        <f t="shared" si="18"/>
        <v>7.5795692489998316</v>
      </c>
      <c r="M610" s="253">
        <f t="shared" si="19"/>
        <v>7.0471230928748527</v>
      </c>
    </row>
    <row r="611" spans="1:13" ht="13.5" thickBot="1" x14ac:dyDescent="0.25">
      <c r="A611" s="400"/>
      <c r="B611" s="148" t="s">
        <v>226</v>
      </c>
      <c r="C611" s="145">
        <v>0</v>
      </c>
      <c r="D611" s="140">
        <v>0</v>
      </c>
      <c r="E611" s="140">
        <v>0</v>
      </c>
      <c r="F611" s="140">
        <v>0</v>
      </c>
      <c r="G611" s="140">
        <v>0</v>
      </c>
      <c r="H611" s="140">
        <v>0</v>
      </c>
      <c r="I611" s="140">
        <v>0</v>
      </c>
      <c r="J611" s="140">
        <v>0</v>
      </c>
      <c r="K611" s="240"/>
      <c r="L611" s="254">
        <f t="shared" si="18"/>
        <v>0</v>
      </c>
      <c r="M611" s="254">
        <f t="shared" si="19"/>
        <v>0</v>
      </c>
    </row>
    <row r="612" spans="1:13" x14ac:dyDescent="0.2">
      <c r="A612" s="399" t="s">
        <v>463</v>
      </c>
      <c r="B612" s="146" t="s">
        <v>223</v>
      </c>
      <c r="C612" s="143">
        <v>3.3868837653970698</v>
      </c>
      <c r="D612" s="11">
        <v>3.44697471107553</v>
      </c>
      <c r="E612" s="11">
        <v>6.5850184110652004</v>
      </c>
      <c r="F612" s="11">
        <v>4.0996830245642997</v>
      </c>
      <c r="G612" s="11">
        <v>5.4252048419266696</v>
      </c>
      <c r="H612" s="11">
        <v>2.079259714</v>
      </c>
      <c r="I612" s="11">
        <v>18.16</v>
      </c>
      <c r="J612" s="11">
        <v>13.06</v>
      </c>
      <c r="K612" s="240"/>
      <c r="L612" s="297">
        <f t="shared" si="18"/>
        <v>6.1690034954326816</v>
      </c>
      <c r="M612" s="297">
        <f t="shared" si="19"/>
        <v>7.0303780585035964</v>
      </c>
    </row>
    <row r="613" spans="1:13" x14ac:dyDescent="0.2">
      <c r="A613" s="399"/>
      <c r="B613" s="147" t="s">
        <v>224</v>
      </c>
      <c r="C613" s="144">
        <v>0</v>
      </c>
      <c r="D613" s="15">
        <v>0</v>
      </c>
      <c r="E613" s="15">
        <v>0</v>
      </c>
      <c r="F613" s="15">
        <v>3.2979188144328302</v>
      </c>
      <c r="G613" s="15">
        <v>0</v>
      </c>
      <c r="H613" s="15">
        <v>0</v>
      </c>
      <c r="I613" s="15">
        <v>0</v>
      </c>
      <c r="J613" s="15">
        <v>0</v>
      </c>
      <c r="K613" s="240"/>
      <c r="L613" s="253">
        <f t="shared" si="18"/>
        <v>0.47113125920469001</v>
      </c>
      <c r="M613" s="253">
        <f t="shared" si="19"/>
        <v>0.41223985180410377</v>
      </c>
    </row>
    <row r="614" spans="1:13" x14ac:dyDescent="0.2">
      <c r="A614" s="399"/>
      <c r="B614" s="147" t="s">
        <v>225</v>
      </c>
      <c r="C614" s="144">
        <v>9.4148515366713799</v>
      </c>
      <c r="D614" s="15">
        <v>0.87032719680184301</v>
      </c>
      <c r="E614" s="15">
        <v>0.35641426936913501</v>
      </c>
      <c r="F614" s="15">
        <v>0.24419748298267399</v>
      </c>
      <c r="G614" s="15">
        <v>0.82699786416535503</v>
      </c>
      <c r="H614" s="15">
        <v>0.25984131300000002</v>
      </c>
      <c r="I614" s="15">
        <v>4.25</v>
      </c>
      <c r="J614" s="15">
        <v>2.5499999999999998</v>
      </c>
      <c r="K614" s="240"/>
      <c r="L614" s="253">
        <f t="shared" si="18"/>
        <v>2.3175185232843414</v>
      </c>
      <c r="M614" s="253">
        <f t="shared" si="19"/>
        <v>2.3465787078737987</v>
      </c>
    </row>
    <row r="615" spans="1:13" ht="13.5" thickBot="1" x14ac:dyDescent="0.25">
      <c r="A615" s="400"/>
      <c r="B615" s="148" t="s">
        <v>226</v>
      </c>
      <c r="C615" s="145">
        <v>0</v>
      </c>
      <c r="D615" s="140">
        <v>0</v>
      </c>
      <c r="E615" s="140">
        <v>0</v>
      </c>
      <c r="F615" s="140">
        <v>0</v>
      </c>
      <c r="G615" s="140">
        <v>0</v>
      </c>
      <c r="H615" s="140">
        <v>0</v>
      </c>
      <c r="I615" s="140">
        <v>0</v>
      </c>
      <c r="J615" s="140">
        <v>12.11</v>
      </c>
      <c r="K615" s="240"/>
      <c r="L615" s="254">
        <f t="shared" si="18"/>
        <v>0</v>
      </c>
      <c r="M615" s="254">
        <f t="shared" si="19"/>
        <v>1.5137499999999999</v>
      </c>
    </row>
    <row r="616" spans="1:13" ht="13.5" thickBot="1" x14ac:dyDescent="0.25">
      <c r="A616" s="173"/>
      <c r="B616" s="104"/>
      <c r="C616" s="165">
        <v>49694.874433092235</v>
      </c>
      <c r="D616" s="161">
        <v>29916.603984218298</v>
      </c>
      <c r="E616" s="161">
        <v>40455.028767147887</v>
      </c>
      <c r="F616" s="161">
        <v>105998.29277023021</v>
      </c>
      <c r="G616" s="161">
        <v>106084.76704252581</v>
      </c>
      <c r="H616" s="161">
        <v>39933.031578315007</v>
      </c>
      <c r="I616" s="161">
        <f>SUM(I4:I615)</f>
        <v>49097.900000000038</v>
      </c>
      <c r="J616" s="161">
        <f>SUM(J4:J615)</f>
        <v>81924.62</v>
      </c>
      <c r="K616" s="241"/>
      <c r="L616" s="301">
        <f t="shared" si="18"/>
        <v>60168.642653647068</v>
      </c>
      <c r="M616" s="301">
        <f t="shared" si="19"/>
        <v>62888.139821941186</v>
      </c>
    </row>
    <row r="618" spans="1:13" x14ac:dyDescent="0.2">
      <c r="A618" s="4" t="s">
        <v>290</v>
      </c>
    </row>
    <row r="619" spans="1:13" ht="13.5" thickBot="1" x14ac:dyDescent="0.25"/>
    <row r="620" spans="1:13" ht="13.5" thickBot="1" x14ac:dyDescent="0.25">
      <c r="A620" s="507" t="s">
        <v>0</v>
      </c>
      <c r="B620" s="508"/>
      <c r="C620" s="509"/>
    </row>
  </sheetData>
  <mergeCells count="2">
    <mergeCell ref="A1:G1"/>
    <mergeCell ref="A620:C620"/>
  </mergeCells>
  <hyperlinks>
    <hyperlink ref="A620:C620" location="'Table of Contents'!A1" display="Link to Table of Contents" xr:uid="{00000000-0004-0000-0F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17" manualBreakCount="17">
    <brk id="35" max="16383" man="1"/>
    <brk id="71" max="16383" man="1"/>
    <brk id="107" max="16383" man="1"/>
    <brk id="143" max="16383" man="1"/>
    <brk id="179" max="16383" man="1"/>
    <brk id="215" max="16383" man="1"/>
    <brk id="251" max="16383" man="1"/>
    <brk id="287" max="16383" man="1"/>
    <brk id="323" max="16383" man="1"/>
    <brk id="359" max="16383" man="1"/>
    <brk id="395" max="16383" man="1"/>
    <brk id="431" max="16383" man="1"/>
    <brk id="467" max="16383" man="1"/>
    <brk id="503" max="16383" man="1"/>
    <brk id="539" max="16383" man="1"/>
    <brk id="575" max="16383" man="1"/>
    <brk id="611" max="16383" man="1"/>
  </rowBreaks>
  <ignoredErrors>
    <ignoredError sqref="L4:L616"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60"/>
  <sheetViews>
    <sheetView view="pageLayout" zoomScaleNormal="100" workbookViewId="0">
      <selection sqref="A1:G1"/>
    </sheetView>
  </sheetViews>
  <sheetFormatPr defaultColWidth="9.140625" defaultRowHeight="12.75" x14ac:dyDescent="0.2"/>
  <cols>
    <col min="1" max="1" width="23.7109375" style="8" customWidth="1"/>
    <col min="2" max="2" width="20.7109375" style="4" customWidth="1"/>
    <col min="3" max="10" width="9" style="4" customWidth="1"/>
    <col min="11" max="11" width="1.5703125" style="4" customWidth="1"/>
    <col min="12" max="13" width="11.42578125" style="5" customWidth="1"/>
    <col min="14" max="16384" width="9.140625" style="4"/>
  </cols>
  <sheetData>
    <row r="1" spans="1:13" ht="18" customHeight="1" x14ac:dyDescent="0.2">
      <c r="A1" s="558" t="s">
        <v>464</v>
      </c>
      <c r="B1" s="558"/>
      <c r="C1" s="558"/>
      <c r="D1" s="558"/>
      <c r="E1" s="558"/>
      <c r="F1" s="558"/>
      <c r="G1" s="558"/>
      <c r="H1" s="398"/>
      <c r="I1" s="398"/>
      <c r="J1" s="398"/>
      <c r="K1" s="398"/>
    </row>
    <row r="2" spans="1:13" ht="13.5" thickBot="1" x14ac:dyDescent="0.25">
      <c r="A2" s="27"/>
      <c r="B2" s="27"/>
    </row>
    <row r="3" spans="1:13" ht="41.25" customHeight="1" thickBot="1" x14ac:dyDescent="0.25">
      <c r="A3" s="138" t="s">
        <v>465</v>
      </c>
      <c r="B3" s="149" t="s">
        <v>278</v>
      </c>
      <c r="C3" s="132" t="s">
        <v>60</v>
      </c>
      <c r="D3" s="133" t="s">
        <v>61</v>
      </c>
      <c r="E3" s="133" t="s">
        <v>62</v>
      </c>
      <c r="F3" s="133" t="s">
        <v>63</v>
      </c>
      <c r="G3" s="133" t="s">
        <v>64</v>
      </c>
      <c r="H3" s="133" t="s">
        <v>65</v>
      </c>
      <c r="I3" s="304" t="s">
        <v>221</v>
      </c>
      <c r="J3" s="304" t="s">
        <v>222</v>
      </c>
      <c r="K3" s="239"/>
      <c r="L3" s="386" t="s">
        <v>69</v>
      </c>
      <c r="M3" s="386" t="s">
        <v>70</v>
      </c>
    </row>
    <row r="4" spans="1:13" ht="12.75" customHeight="1" x14ac:dyDescent="0.2">
      <c r="A4" s="559" t="s">
        <v>466</v>
      </c>
      <c r="B4" s="146" t="s">
        <v>223</v>
      </c>
      <c r="C4" s="143">
        <v>909.72341062439705</v>
      </c>
      <c r="D4" s="11">
        <v>842.25947684231301</v>
      </c>
      <c r="E4" s="11">
        <v>1331.2671677916101</v>
      </c>
      <c r="F4" s="11">
        <v>1572.8001439090101</v>
      </c>
      <c r="G4" s="11">
        <v>2031.7578369852399</v>
      </c>
      <c r="H4" s="11">
        <v>1673.38928545003</v>
      </c>
      <c r="I4" s="11">
        <v>1564.66</v>
      </c>
      <c r="J4" s="11">
        <v>1930.66</v>
      </c>
      <c r="K4" s="240"/>
      <c r="L4" s="252">
        <f>AVERAGE(C4:I4)</f>
        <v>1417.9796173718</v>
      </c>
      <c r="M4" s="252">
        <f>AVERAGE(C4:J4)</f>
        <v>1482.064665200325</v>
      </c>
    </row>
    <row r="5" spans="1:13" ht="12.75" customHeight="1" x14ac:dyDescent="0.2">
      <c r="A5" s="559"/>
      <c r="B5" s="147" t="s">
        <v>224</v>
      </c>
      <c r="C5" s="144">
        <v>361.67206831150997</v>
      </c>
      <c r="D5" s="15">
        <v>70.849061934107695</v>
      </c>
      <c r="E5" s="15">
        <v>56.463159751684401</v>
      </c>
      <c r="F5" s="15">
        <v>13.318321814781299</v>
      </c>
      <c r="G5" s="15">
        <v>259.78552307035301</v>
      </c>
      <c r="H5" s="15">
        <v>126.793667847758</v>
      </c>
      <c r="I5" s="15">
        <v>1.23</v>
      </c>
      <c r="J5" s="15">
        <v>0.31</v>
      </c>
      <c r="K5" s="240"/>
      <c r="L5" s="253">
        <f t="shared" ref="L5:L56" si="0">AVERAGE(C5:I5)</f>
        <v>127.15882896145635</v>
      </c>
      <c r="M5" s="253">
        <f t="shared" ref="M5:M56" si="1">AVERAGE(C5:J5)</f>
        <v>111.3027253412743</v>
      </c>
    </row>
    <row r="6" spans="1:13" ht="12.75" customHeight="1" x14ac:dyDescent="0.2">
      <c r="A6" s="559"/>
      <c r="B6" s="147" t="s">
        <v>225</v>
      </c>
      <c r="C6" s="144">
        <v>180.92968281533999</v>
      </c>
      <c r="D6" s="15">
        <v>90.219655146684602</v>
      </c>
      <c r="E6" s="15">
        <v>172.92945878211501</v>
      </c>
      <c r="F6" s="15">
        <v>208.84298286415901</v>
      </c>
      <c r="G6" s="15">
        <v>322.12565893931202</v>
      </c>
      <c r="H6" s="15">
        <v>189.826515202233</v>
      </c>
      <c r="I6" s="15">
        <v>90.1</v>
      </c>
      <c r="J6" s="15">
        <v>146.83000000000001</v>
      </c>
      <c r="K6" s="240"/>
      <c r="L6" s="253">
        <f t="shared" si="0"/>
        <v>179.28199339283478</v>
      </c>
      <c r="M6" s="253">
        <f t="shared" si="1"/>
        <v>175.22549421873043</v>
      </c>
    </row>
    <row r="7" spans="1:13" ht="12.75" customHeight="1" thickBot="1" x14ac:dyDescent="0.25">
      <c r="A7" s="560"/>
      <c r="B7" s="148" t="s">
        <v>226</v>
      </c>
      <c r="C7" s="145">
        <v>6308.5629206099602</v>
      </c>
      <c r="D7" s="140">
        <v>0</v>
      </c>
      <c r="E7" s="140">
        <v>95.842854498563099</v>
      </c>
      <c r="F7" s="140">
        <v>73.248677483050201</v>
      </c>
      <c r="G7" s="140">
        <v>5336.3450081235196</v>
      </c>
      <c r="H7" s="140">
        <v>80.104669590895895</v>
      </c>
      <c r="I7" s="295">
        <v>4.68</v>
      </c>
      <c r="J7" s="295">
        <v>11.78</v>
      </c>
      <c r="K7" s="240"/>
      <c r="L7" s="254">
        <f t="shared" si="0"/>
        <v>1699.8263043294269</v>
      </c>
      <c r="M7" s="254">
        <f t="shared" si="1"/>
        <v>1488.8205162882487</v>
      </c>
    </row>
    <row r="8" spans="1:13" ht="12.75" customHeight="1" x14ac:dyDescent="0.2">
      <c r="A8" s="561" t="s">
        <v>280</v>
      </c>
      <c r="B8" s="155" t="s">
        <v>223</v>
      </c>
      <c r="C8" s="154">
        <v>1354.2966375031699</v>
      </c>
      <c r="D8" s="150">
        <v>1274.0800189659001</v>
      </c>
      <c r="E8" s="150">
        <v>1938.88547821014</v>
      </c>
      <c r="F8" s="150">
        <v>1440.5451367084199</v>
      </c>
      <c r="G8" s="150">
        <v>1752.1821570574</v>
      </c>
      <c r="H8" s="150">
        <v>1878.8794153695601</v>
      </c>
      <c r="I8" s="150">
        <v>2566</v>
      </c>
      <c r="J8" s="151">
        <v>3375.79</v>
      </c>
      <c r="K8" s="240"/>
      <c r="L8" s="297">
        <f t="shared" si="0"/>
        <v>1743.552691973513</v>
      </c>
      <c r="M8" s="297">
        <f t="shared" si="1"/>
        <v>1947.582355476824</v>
      </c>
    </row>
    <row r="9" spans="1:13" ht="12.75" customHeight="1" x14ac:dyDescent="0.2">
      <c r="A9" s="559"/>
      <c r="B9" s="147" t="s">
        <v>224</v>
      </c>
      <c r="C9" s="144">
        <v>2454.6391955869699</v>
      </c>
      <c r="D9" s="15">
        <v>1688.90343652461</v>
      </c>
      <c r="E9" s="15">
        <v>1722.8442433164</v>
      </c>
      <c r="F9" s="15">
        <v>1450.2633907642801</v>
      </c>
      <c r="G9" s="15">
        <v>2532.6253904147102</v>
      </c>
      <c r="H9" s="15">
        <v>2275.7819823487198</v>
      </c>
      <c r="I9" s="15">
        <v>1851.51</v>
      </c>
      <c r="J9" s="139">
        <v>2604.31</v>
      </c>
      <c r="K9" s="240"/>
      <c r="L9" s="253">
        <f t="shared" si="0"/>
        <v>1996.6525198508132</v>
      </c>
      <c r="M9" s="253">
        <f t="shared" si="1"/>
        <v>2072.6097048694614</v>
      </c>
    </row>
    <row r="10" spans="1:13" ht="12.75" customHeight="1" x14ac:dyDescent="0.2">
      <c r="A10" s="559"/>
      <c r="B10" s="147" t="s">
        <v>225</v>
      </c>
      <c r="C10" s="144">
        <v>287.58528138841302</v>
      </c>
      <c r="D10" s="15">
        <v>273.88679930535102</v>
      </c>
      <c r="E10" s="15">
        <v>657.47294392802803</v>
      </c>
      <c r="F10" s="15">
        <v>332.15759730494398</v>
      </c>
      <c r="G10" s="15">
        <v>454.05188000783897</v>
      </c>
      <c r="H10" s="15">
        <v>449.18618868272102</v>
      </c>
      <c r="I10" s="15">
        <v>374.95</v>
      </c>
      <c r="J10" s="139">
        <v>382.3</v>
      </c>
      <c r="K10" s="240"/>
      <c r="L10" s="253">
        <f t="shared" si="0"/>
        <v>404.18438437389938</v>
      </c>
      <c r="M10" s="253">
        <f t="shared" si="1"/>
        <v>401.44883632716198</v>
      </c>
    </row>
    <row r="11" spans="1:13" ht="12.75" customHeight="1" thickBot="1" x14ac:dyDescent="0.25">
      <c r="A11" s="560"/>
      <c r="B11" s="148" t="s">
        <v>226</v>
      </c>
      <c r="C11" s="145">
        <v>1099.9337090287199</v>
      </c>
      <c r="D11" s="140">
        <v>46.060227364778598</v>
      </c>
      <c r="E11" s="140">
        <v>997.61973456073201</v>
      </c>
      <c r="F11" s="140">
        <v>11304.6531357887</v>
      </c>
      <c r="G11" s="140">
        <v>3888.7962873429801</v>
      </c>
      <c r="H11" s="140">
        <v>282.72354569062202</v>
      </c>
      <c r="I11" s="140">
        <v>135.02000000000001</v>
      </c>
      <c r="J11" s="141">
        <v>392.56</v>
      </c>
      <c r="K11" s="240"/>
      <c r="L11" s="254">
        <f t="shared" si="0"/>
        <v>2536.4009485395045</v>
      </c>
      <c r="M11" s="254">
        <f t="shared" si="1"/>
        <v>2268.4208299720667</v>
      </c>
    </row>
    <row r="12" spans="1:13" ht="12.75" customHeight="1" x14ac:dyDescent="0.2">
      <c r="A12" s="559" t="s">
        <v>467</v>
      </c>
      <c r="B12" s="146" t="s">
        <v>223</v>
      </c>
      <c r="C12" s="143">
        <v>181.66405549182099</v>
      </c>
      <c r="D12" s="11">
        <v>107.28426314337899</v>
      </c>
      <c r="E12" s="11">
        <v>93.397009113237303</v>
      </c>
      <c r="F12" s="11">
        <v>116.027805760088</v>
      </c>
      <c r="G12" s="11">
        <v>90.216930947507507</v>
      </c>
      <c r="H12" s="11">
        <v>190.78526364720699</v>
      </c>
      <c r="I12" s="11">
        <v>144.37</v>
      </c>
      <c r="J12" s="11">
        <v>342.31</v>
      </c>
      <c r="K12" s="240"/>
      <c r="L12" s="252">
        <f t="shared" si="0"/>
        <v>131.96361830046283</v>
      </c>
      <c r="M12" s="252">
        <f t="shared" si="1"/>
        <v>158.25691601290498</v>
      </c>
    </row>
    <row r="13" spans="1:13" ht="12.75" customHeight="1" x14ac:dyDescent="0.2">
      <c r="A13" s="559"/>
      <c r="B13" s="147" t="s">
        <v>224</v>
      </c>
      <c r="C13" s="144">
        <v>935.10761980528605</v>
      </c>
      <c r="D13" s="15">
        <v>1177.6130085708901</v>
      </c>
      <c r="E13" s="15">
        <v>1112.4299284435899</v>
      </c>
      <c r="F13" s="15">
        <v>433.55969618453202</v>
      </c>
      <c r="G13" s="15">
        <v>399.87306320269101</v>
      </c>
      <c r="H13" s="15">
        <v>654.35297574385402</v>
      </c>
      <c r="I13" s="15">
        <v>527.84</v>
      </c>
      <c r="J13" s="15">
        <v>492.69</v>
      </c>
      <c r="K13" s="240"/>
      <c r="L13" s="253">
        <f t="shared" si="0"/>
        <v>748.68232742154908</v>
      </c>
      <c r="M13" s="253">
        <f t="shared" si="1"/>
        <v>716.68328649385535</v>
      </c>
    </row>
    <row r="14" spans="1:13" ht="12.75" customHeight="1" x14ac:dyDescent="0.2">
      <c r="A14" s="559"/>
      <c r="B14" s="147" t="s">
        <v>225</v>
      </c>
      <c r="C14" s="144">
        <v>147.37911079022899</v>
      </c>
      <c r="D14" s="15">
        <v>143.26845808287999</v>
      </c>
      <c r="E14" s="15">
        <v>219.97761124396101</v>
      </c>
      <c r="F14" s="15">
        <v>278.22615759562802</v>
      </c>
      <c r="G14" s="15">
        <v>293.590615104812</v>
      </c>
      <c r="H14" s="15">
        <v>371.95896562284003</v>
      </c>
      <c r="I14" s="15">
        <v>493.61</v>
      </c>
      <c r="J14" s="15">
        <v>521.05999999999995</v>
      </c>
      <c r="K14" s="240"/>
      <c r="L14" s="253">
        <f t="shared" si="0"/>
        <v>278.28727406290716</v>
      </c>
      <c r="M14" s="253">
        <f t="shared" si="1"/>
        <v>308.63386480504374</v>
      </c>
    </row>
    <row r="15" spans="1:13" ht="12.75" customHeight="1" thickBot="1" x14ac:dyDescent="0.25">
      <c r="A15" s="560"/>
      <c r="B15" s="148" t="s">
        <v>226</v>
      </c>
      <c r="C15" s="145">
        <v>718.81482204946303</v>
      </c>
      <c r="D15" s="140">
        <v>369.92705306669399</v>
      </c>
      <c r="E15" s="140">
        <v>742.59886252321701</v>
      </c>
      <c r="F15" s="140">
        <v>1404.8054027757701</v>
      </c>
      <c r="G15" s="140">
        <v>26727.314611752099</v>
      </c>
      <c r="H15" s="140">
        <v>276.96633361224298</v>
      </c>
      <c r="I15" s="295">
        <v>497.93</v>
      </c>
      <c r="J15" s="295">
        <v>2362.89</v>
      </c>
      <c r="K15" s="240"/>
      <c r="L15" s="254">
        <f t="shared" si="0"/>
        <v>4391.1938693970696</v>
      </c>
      <c r="M15" s="254">
        <f t="shared" si="1"/>
        <v>4137.6558857224363</v>
      </c>
    </row>
    <row r="16" spans="1:13" ht="12.75" customHeight="1" x14ac:dyDescent="0.2">
      <c r="A16" s="559" t="s">
        <v>468</v>
      </c>
      <c r="B16" s="146" t="s">
        <v>223</v>
      </c>
      <c r="C16" s="143">
        <v>459.24579669981301</v>
      </c>
      <c r="D16" s="11">
        <v>305.26525071108102</v>
      </c>
      <c r="E16" s="11">
        <v>284.69290563018097</v>
      </c>
      <c r="F16" s="11">
        <v>450.11098056580602</v>
      </c>
      <c r="G16" s="11">
        <v>427.07176382844602</v>
      </c>
      <c r="H16" s="11">
        <v>645.02062562640594</v>
      </c>
      <c r="I16" s="150">
        <v>328.18</v>
      </c>
      <c r="J16" s="151">
        <v>769.56</v>
      </c>
      <c r="K16" s="240"/>
      <c r="L16" s="252">
        <f t="shared" si="0"/>
        <v>414.2267604373904</v>
      </c>
      <c r="M16" s="252">
        <f t="shared" si="1"/>
        <v>458.64341538271657</v>
      </c>
    </row>
    <row r="17" spans="1:13" ht="12.75" customHeight="1" x14ac:dyDescent="0.2">
      <c r="A17" s="559"/>
      <c r="B17" s="147" t="s">
        <v>224</v>
      </c>
      <c r="C17" s="144">
        <v>1064.40373148808</v>
      </c>
      <c r="D17" s="15">
        <v>801.23645784448797</v>
      </c>
      <c r="E17" s="15">
        <v>1565.3152030164399</v>
      </c>
      <c r="F17" s="15">
        <v>1513.95799357441</v>
      </c>
      <c r="G17" s="15">
        <v>963.09957171281997</v>
      </c>
      <c r="H17" s="15">
        <v>898.49101765477201</v>
      </c>
      <c r="I17" s="15">
        <v>1741.62</v>
      </c>
      <c r="J17" s="139">
        <v>1598.2</v>
      </c>
      <c r="K17" s="240"/>
      <c r="L17" s="253">
        <f t="shared" si="0"/>
        <v>1221.1605678987155</v>
      </c>
      <c r="M17" s="253">
        <f t="shared" si="1"/>
        <v>1268.2904969113761</v>
      </c>
    </row>
    <row r="18" spans="1:13" ht="12.75" customHeight="1" x14ac:dyDescent="0.2">
      <c r="A18" s="559"/>
      <c r="B18" s="147" t="s">
        <v>225</v>
      </c>
      <c r="C18" s="144">
        <v>713.53268272187097</v>
      </c>
      <c r="D18" s="15">
        <v>639.30730321023395</v>
      </c>
      <c r="E18" s="15">
        <v>805.46742580100397</v>
      </c>
      <c r="F18" s="15">
        <v>681.65536837377897</v>
      </c>
      <c r="G18" s="15">
        <v>666.83822268166398</v>
      </c>
      <c r="H18" s="15">
        <v>830.11650123298796</v>
      </c>
      <c r="I18" s="15">
        <v>673.45</v>
      </c>
      <c r="J18" s="139">
        <v>983.52</v>
      </c>
      <c r="K18" s="240"/>
      <c r="L18" s="253">
        <f t="shared" si="0"/>
        <v>715.76678628879131</v>
      </c>
      <c r="M18" s="253">
        <f t="shared" si="1"/>
        <v>749.23593800269236</v>
      </c>
    </row>
    <row r="19" spans="1:13" ht="12.75" customHeight="1" thickBot="1" x14ac:dyDescent="0.25">
      <c r="A19" s="560"/>
      <c r="B19" s="148" t="s">
        <v>226</v>
      </c>
      <c r="C19" s="145">
        <v>1459.61193241807</v>
      </c>
      <c r="D19" s="140">
        <v>91.717084673455204</v>
      </c>
      <c r="E19" s="140">
        <v>473.89068546436698</v>
      </c>
      <c r="F19" s="140">
        <v>1636.9170795647699</v>
      </c>
      <c r="G19" s="140">
        <v>11054.262596259799</v>
      </c>
      <c r="H19" s="140">
        <v>521.79521258074203</v>
      </c>
      <c r="I19" s="140">
        <v>88.86</v>
      </c>
      <c r="J19" s="141">
        <v>7658.05</v>
      </c>
      <c r="K19" s="240"/>
      <c r="L19" s="254">
        <f t="shared" si="0"/>
        <v>2189.5792272801723</v>
      </c>
      <c r="M19" s="254">
        <f t="shared" si="1"/>
        <v>2873.1380738701505</v>
      </c>
    </row>
    <row r="20" spans="1:13" ht="12.75" customHeight="1" x14ac:dyDescent="0.2">
      <c r="A20" s="559" t="s">
        <v>389</v>
      </c>
      <c r="B20" s="146" t="s">
        <v>223</v>
      </c>
      <c r="C20" s="143">
        <v>683.93422405940203</v>
      </c>
      <c r="D20" s="11">
        <v>143.394316096757</v>
      </c>
      <c r="E20" s="11">
        <v>553.92632441168405</v>
      </c>
      <c r="F20" s="11">
        <v>1027.76441688149</v>
      </c>
      <c r="G20" s="11">
        <v>707.16862971723299</v>
      </c>
      <c r="H20" s="11">
        <v>1343.5011028737899</v>
      </c>
      <c r="I20" s="11">
        <v>1684.47</v>
      </c>
      <c r="J20" s="11">
        <v>1338.09</v>
      </c>
      <c r="K20" s="240"/>
      <c r="L20" s="252">
        <f t="shared" si="0"/>
        <v>877.73700200576513</v>
      </c>
      <c r="M20" s="252">
        <f t="shared" si="1"/>
        <v>935.28112675504451</v>
      </c>
    </row>
    <row r="21" spans="1:13" ht="12.75" customHeight="1" x14ac:dyDescent="0.2">
      <c r="A21" s="559"/>
      <c r="B21" s="147" t="s">
        <v>224</v>
      </c>
      <c r="C21" s="144">
        <v>1934.4295354639801</v>
      </c>
      <c r="D21" s="15">
        <v>1511.3923543025001</v>
      </c>
      <c r="E21" s="15">
        <v>1120.2426579784701</v>
      </c>
      <c r="F21" s="15">
        <v>1069.7575219329101</v>
      </c>
      <c r="G21" s="15">
        <v>471.89231137685698</v>
      </c>
      <c r="H21" s="15">
        <v>985.77661201467197</v>
      </c>
      <c r="I21" s="15">
        <v>2009.39</v>
      </c>
      <c r="J21" s="15">
        <v>1990.57</v>
      </c>
      <c r="K21" s="240"/>
      <c r="L21" s="253">
        <f t="shared" si="0"/>
        <v>1300.4115704384842</v>
      </c>
      <c r="M21" s="253">
        <f t="shared" si="1"/>
        <v>1386.6813741336737</v>
      </c>
    </row>
    <row r="22" spans="1:13" ht="12.75" customHeight="1" x14ac:dyDescent="0.2">
      <c r="A22" s="559"/>
      <c r="B22" s="147" t="s">
        <v>225</v>
      </c>
      <c r="C22" s="144">
        <v>196.45692702818599</v>
      </c>
      <c r="D22" s="15">
        <v>61.786360143800003</v>
      </c>
      <c r="E22" s="15">
        <v>364.12840291473299</v>
      </c>
      <c r="F22" s="15">
        <v>271.99919335548202</v>
      </c>
      <c r="G22" s="15">
        <v>386.92934578069003</v>
      </c>
      <c r="H22" s="15">
        <v>202.011839163361</v>
      </c>
      <c r="I22" s="15">
        <v>211.19</v>
      </c>
      <c r="J22" s="15">
        <v>283.73</v>
      </c>
      <c r="K22" s="240"/>
      <c r="L22" s="253">
        <f t="shared" si="0"/>
        <v>242.07172405517886</v>
      </c>
      <c r="M22" s="253">
        <f t="shared" si="1"/>
        <v>247.2790085482815</v>
      </c>
    </row>
    <row r="23" spans="1:13" ht="12.75" customHeight="1" thickBot="1" x14ac:dyDescent="0.25">
      <c r="A23" s="560"/>
      <c r="B23" s="148" t="s">
        <v>226</v>
      </c>
      <c r="C23" s="145">
        <v>21.792788216061801</v>
      </c>
      <c r="D23" s="140">
        <v>8.8378144820312308</v>
      </c>
      <c r="E23" s="140">
        <v>15.6730239811905</v>
      </c>
      <c r="F23" s="140">
        <v>1090.72507964697</v>
      </c>
      <c r="G23" s="140">
        <v>540.69774399642802</v>
      </c>
      <c r="H23" s="140">
        <v>11.4881202968221</v>
      </c>
      <c r="I23" s="295">
        <v>279.68</v>
      </c>
      <c r="J23" s="295">
        <v>915.97</v>
      </c>
      <c r="K23" s="240"/>
      <c r="L23" s="254">
        <f t="shared" si="0"/>
        <v>281.27065294564335</v>
      </c>
      <c r="M23" s="254">
        <f t="shared" si="1"/>
        <v>360.60807132743798</v>
      </c>
    </row>
    <row r="24" spans="1:13" ht="12.75" customHeight="1" x14ac:dyDescent="0.2">
      <c r="A24" s="559" t="s">
        <v>469</v>
      </c>
      <c r="B24" s="146" t="s">
        <v>223</v>
      </c>
      <c r="C24" s="143">
        <v>58.730943876201998</v>
      </c>
      <c r="D24" s="11">
        <v>63.319980373479197</v>
      </c>
      <c r="E24" s="11">
        <v>187.94445116399001</v>
      </c>
      <c r="F24" s="11">
        <v>245.30535002163401</v>
      </c>
      <c r="G24" s="11">
        <v>331.69177361139799</v>
      </c>
      <c r="H24" s="11">
        <v>218.15096934264</v>
      </c>
      <c r="I24" s="150">
        <v>719.6</v>
      </c>
      <c r="J24" s="151">
        <v>4727.9799999999996</v>
      </c>
      <c r="K24" s="240"/>
      <c r="L24" s="252">
        <f t="shared" si="0"/>
        <v>260.67763834133473</v>
      </c>
      <c r="M24" s="252">
        <f t="shared" si="1"/>
        <v>819.09043354866776</v>
      </c>
    </row>
    <row r="25" spans="1:13" ht="12.75" customHeight="1" x14ac:dyDescent="0.2">
      <c r="A25" s="559"/>
      <c r="B25" s="147" t="s">
        <v>224</v>
      </c>
      <c r="C25" s="144">
        <v>1.0559471153845399</v>
      </c>
      <c r="D25" s="15">
        <v>0</v>
      </c>
      <c r="E25" s="15">
        <v>0</v>
      </c>
      <c r="F25" s="15">
        <v>3.6190929878050997E-2</v>
      </c>
      <c r="G25" s="15">
        <v>10.132214765099</v>
      </c>
      <c r="H25" s="15">
        <v>0</v>
      </c>
      <c r="I25" s="15">
        <v>0</v>
      </c>
      <c r="J25" s="139">
        <v>0.43</v>
      </c>
      <c r="K25" s="240"/>
      <c r="L25" s="253">
        <f t="shared" si="0"/>
        <v>1.6034789729087986</v>
      </c>
      <c r="M25" s="253">
        <f t="shared" si="1"/>
        <v>1.4567941012951988</v>
      </c>
    </row>
    <row r="26" spans="1:13" ht="12.75" customHeight="1" x14ac:dyDescent="0.2">
      <c r="A26" s="559"/>
      <c r="B26" s="147" t="s">
        <v>225</v>
      </c>
      <c r="C26" s="144">
        <v>92.886600794360504</v>
      </c>
      <c r="D26" s="15">
        <v>42.263574283228301</v>
      </c>
      <c r="E26" s="15">
        <v>131.09129015107399</v>
      </c>
      <c r="F26" s="15">
        <v>215.21114073638401</v>
      </c>
      <c r="G26" s="15">
        <v>167.44476435375699</v>
      </c>
      <c r="H26" s="15">
        <v>199.979112996244</v>
      </c>
      <c r="I26" s="15">
        <v>157.69999999999999</v>
      </c>
      <c r="J26" s="139">
        <v>372.96</v>
      </c>
      <c r="K26" s="240"/>
      <c r="L26" s="253">
        <f t="shared" si="0"/>
        <v>143.79664047357826</v>
      </c>
      <c r="M26" s="253">
        <f t="shared" si="1"/>
        <v>172.44206041438099</v>
      </c>
    </row>
    <row r="27" spans="1:13" ht="12.75" customHeight="1" thickBot="1" x14ac:dyDescent="0.25">
      <c r="A27" s="560"/>
      <c r="B27" s="148" t="s">
        <v>226</v>
      </c>
      <c r="C27" s="145">
        <v>0.59097705419580404</v>
      </c>
      <c r="D27" s="140">
        <v>1.9173403284670201</v>
      </c>
      <c r="E27" s="140">
        <v>215.52319776413799</v>
      </c>
      <c r="F27" s="140">
        <v>5833.9670524799003</v>
      </c>
      <c r="G27" s="140">
        <v>1679.75926648824</v>
      </c>
      <c r="H27" s="140">
        <v>462.77591999216497</v>
      </c>
      <c r="I27" s="140">
        <v>50.66</v>
      </c>
      <c r="J27" s="141">
        <v>184.04</v>
      </c>
      <c r="K27" s="240"/>
      <c r="L27" s="254">
        <f t="shared" si="0"/>
        <v>1177.8848220153011</v>
      </c>
      <c r="M27" s="254">
        <f t="shared" si="1"/>
        <v>1053.6542192633885</v>
      </c>
    </row>
    <row r="28" spans="1:13" ht="12.75" customHeight="1" x14ac:dyDescent="0.2">
      <c r="A28" s="559" t="s">
        <v>283</v>
      </c>
      <c r="B28" s="146" t="s">
        <v>223</v>
      </c>
      <c r="C28" s="143">
        <v>42.6056636650776</v>
      </c>
      <c r="D28" s="11">
        <v>12.988299919304801</v>
      </c>
      <c r="E28" s="11">
        <v>99.626000787672396</v>
      </c>
      <c r="F28" s="11">
        <v>97.283472001462698</v>
      </c>
      <c r="G28" s="11">
        <v>105.312656446194</v>
      </c>
      <c r="H28" s="11">
        <v>90.073293520238394</v>
      </c>
      <c r="I28" s="11">
        <v>221.59</v>
      </c>
      <c r="J28" s="11">
        <v>185.23</v>
      </c>
      <c r="K28" s="240"/>
      <c r="L28" s="252">
        <f t="shared" si="0"/>
        <v>95.639912334278549</v>
      </c>
      <c r="M28" s="252">
        <f t="shared" si="1"/>
        <v>106.83867329249374</v>
      </c>
    </row>
    <row r="29" spans="1:13" ht="12.75" customHeight="1" x14ac:dyDescent="0.2">
      <c r="A29" s="559"/>
      <c r="B29" s="147" t="s">
        <v>224</v>
      </c>
      <c r="C29" s="144">
        <v>587.80429575810103</v>
      </c>
      <c r="D29" s="15">
        <v>466.00964251052199</v>
      </c>
      <c r="E29" s="15">
        <v>903.49030276692804</v>
      </c>
      <c r="F29" s="15">
        <v>1256.50336795661</v>
      </c>
      <c r="G29" s="15">
        <v>1635.3271912213099</v>
      </c>
      <c r="H29" s="15">
        <v>1384.1246365034101</v>
      </c>
      <c r="I29" s="15">
        <v>2915.34</v>
      </c>
      <c r="J29" s="15">
        <v>3421.25</v>
      </c>
      <c r="K29" s="240"/>
      <c r="L29" s="253">
        <f t="shared" si="0"/>
        <v>1306.9427766738404</v>
      </c>
      <c r="M29" s="253">
        <f t="shared" si="1"/>
        <v>1571.2311795896103</v>
      </c>
    </row>
    <row r="30" spans="1:13" ht="12.75" customHeight="1" x14ac:dyDescent="0.2">
      <c r="A30" s="559"/>
      <c r="B30" s="147" t="s">
        <v>225</v>
      </c>
      <c r="C30" s="144">
        <v>12.6379356227014</v>
      </c>
      <c r="D30" s="15">
        <v>7.4346500835813902</v>
      </c>
      <c r="E30" s="15">
        <v>126.887433862226</v>
      </c>
      <c r="F30" s="15">
        <v>30.012771853745399</v>
      </c>
      <c r="G30" s="15">
        <v>44.486682197351001</v>
      </c>
      <c r="H30" s="15">
        <v>67.744402138546306</v>
      </c>
      <c r="I30" s="15">
        <v>36.06</v>
      </c>
      <c r="J30" s="15">
        <v>51.13</v>
      </c>
      <c r="K30" s="240"/>
      <c r="L30" s="253">
        <f t="shared" si="0"/>
        <v>46.466267965450207</v>
      </c>
      <c r="M30" s="253">
        <f t="shared" si="1"/>
        <v>47.049234469768933</v>
      </c>
    </row>
    <row r="31" spans="1:13" ht="12.75" customHeight="1" thickBot="1" x14ac:dyDescent="0.25">
      <c r="A31" s="560"/>
      <c r="B31" s="148" t="s">
        <v>226</v>
      </c>
      <c r="C31" s="145">
        <v>680.43556034488699</v>
      </c>
      <c r="D31" s="140">
        <v>0</v>
      </c>
      <c r="E31" s="140">
        <v>0.286404520295165</v>
      </c>
      <c r="F31" s="140">
        <v>60.4529482578602</v>
      </c>
      <c r="G31" s="140">
        <v>99.496326610912107</v>
      </c>
      <c r="H31" s="140">
        <v>404.58623480270398</v>
      </c>
      <c r="I31" s="295">
        <v>106.91</v>
      </c>
      <c r="J31" s="295">
        <v>7.0000000000000007E-2</v>
      </c>
      <c r="K31" s="240"/>
      <c r="L31" s="254">
        <f t="shared" si="0"/>
        <v>193.16678207666547</v>
      </c>
      <c r="M31" s="254">
        <f t="shared" si="1"/>
        <v>169.02968431708229</v>
      </c>
    </row>
    <row r="32" spans="1:13" ht="12.75" customHeight="1" x14ac:dyDescent="0.2">
      <c r="A32" s="559" t="s">
        <v>405</v>
      </c>
      <c r="B32" s="146" t="s">
        <v>223</v>
      </c>
      <c r="C32" s="143">
        <v>187.990109065262</v>
      </c>
      <c r="D32" s="11">
        <v>61.497481660234101</v>
      </c>
      <c r="E32" s="11">
        <v>190.43797541032501</v>
      </c>
      <c r="F32" s="11">
        <v>137.85559738123001</v>
      </c>
      <c r="G32" s="11">
        <v>229.47928318274001</v>
      </c>
      <c r="H32" s="11">
        <v>276.66194087689797</v>
      </c>
      <c r="I32" s="150">
        <v>205.64</v>
      </c>
      <c r="J32" s="151">
        <v>283.29000000000002</v>
      </c>
      <c r="K32" s="240"/>
      <c r="L32" s="252">
        <f t="shared" si="0"/>
        <v>184.2231982252413</v>
      </c>
      <c r="M32" s="252">
        <f t="shared" si="1"/>
        <v>196.60654844708614</v>
      </c>
    </row>
    <row r="33" spans="1:13" ht="12.75" customHeight="1" x14ac:dyDescent="0.2">
      <c r="A33" s="559"/>
      <c r="B33" s="147" t="s">
        <v>224</v>
      </c>
      <c r="C33" s="144">
        <v>3723.6188972668001</v>
      </c>
      <c r="D33" s="15">
        <v>4118.7535089390303</v>
      </c>
      <c r="E33" s="15">
        <v>5077.79288385165</v>
      </c>
      <c r="F33" s="15">
        <v>5418.1528503391801</v>
      </c>
      <c r="G33" s="15">
        <v>4861.1029143674596</v>
      </c>
      <c r="H33" s="15">
        <v>5045.3319804858902</v>
      </c>
      <c r="I33" s="15">
        <v>3851.04</v>
      </c>
      <c r="J33" s="139">
        <v>4973.67</v>
      </c>
      <c r="K33" s="240"/>
      <c r="L33" s="253">
        <f t="shared" si="0"/>
        <v>4585.1132907500014</v>
      </c>
      <c r="M33" s="253">
        <f t="shared" si="1"/>
        <v>4633.6828794062512</v>
      </c>
    </row>
    <row r="34" spans="1:13" ht="12.75" customHeight="1" x14ac:dyDescent="0.2">
      <c r="A34" s="559"/>
      <c r="B34" s="147" t="s">
        <v>225</v>
      </c>
      <c r="C34" s="144">
        <v>43.002633750691899</v>
      </c>
      <c r="D34" s="15">
        <v>35.208031408328097</v>
      </c>
      <c r="E34" s="15">
        <v>112.73223384439299</v>
      </c>
      <c r="F34" s="15">
        <v>63.380511379116001</v>
      </c>
      <c r="G34" s="15">
        <v>99.688221856411502</v>
      </c>
      <c r="H34" s="15">
        <v>210.784186260506</v>
      </c>
      <c r="I34" s="15">
        <v>51.3</v>
      </c>
      <c r="J34" s="139">
        <v>96.38</v>
      </c>
      <c r="K34" s="240"/>
      <c r="L34" s="253">
        <f t="shared" si="0"/>
        <v>88.013688357063771</v>
      </c>
      <c r="M34" s="253">
        <f t="shared" si="1"/>
        <v>89.059477312430801</v>
      </c>
    </row>
    <row r="35" spans="1:13" ht="12.75" customHeight="1" thickBot="1" x14ac:dyDescent="0.25">
      <c r="A35" s="560"/>
      <c r="B35" s="148" t="s">
        <v>226</v>
      </c>
      <c r="C35" s="145">
        <v>0</v>
      </c>
      <c r="D35" s="140">
        <v>3530.39767380284</v>
      </c>
      <c r="E35" s="140">
        <v>20.5316738091581</v>
      </c>
      <c r="F35" s="140">
        <v>116.263179344387</v>
      </c>
      <c r="G35" s="140">
        <v>991.92376441229396</v>
      </c>
      <c r="H35" s="140">
        <v>2046.36692503523</v>
      </c>
      <c r="I35" s="140">
        <v>55.88</v>
      </c>
      <c r="J35" s="141">
        <v>35.9</v>
      </c>
      <c r="K35" s="240"/>
      <c r="L35" s="254">
        <f t="shared" si="0"/>
        <v>965.90903091484415</v>
      </c>
      <c r="M35" s="254">
        <f t="shared" si="1"/>
        <v>849.65790205048859</v>
      </c>
    </row>
    <row r="36" spans="1:13" ht="12.75" customHeight="1" x14ac:dyDescent="0.2">
      <c r="A36" s="559" t="s">
        <v>470</v>
      </c>
      <c r="B36" s="146" t="s">
        <v>223</v>
      </c>
      <c r="C36" s="143">
        <v>780.19672642103296</v>
      </c>
      <c r="D36" s="11">
        <v>373.53784341868197</v>
      </c>
      <c r="E36" s="11">
        <v>731.44847842424099</v>
      </c>
      <c r="F36" s="11">
        <v>599.591319272492</v>
      </c>
      <c r="G36" s="11">
        <v>664.33633365067999</v>
      </c>
      <c r="H36" s="11">
        <v>798.44357648157302</v>
      </c>
      <c r="I36" s="11">
        <v>816.98</v>
      </c>
      <c r="J36" s="11">
        <v>891.5</v>
      </c>
      <c r="K36" s="240"/>
      <c r="L36" s="252">
        <f t="shared" si="0"/>
        <v>680.64775395267156</v>
      </c>
      <c r="M36" s="252">
        <f t="shared" si="1"/>
        <v>707.00428470858765</v>
      </c>
    </row>
    <row r="37" spans="1:13" ht="12.75" customHeight="1" x14ac:dyDescent="0.2">
      <c r="A37" s="559"/>
      <c r="B37" s="147" t="s">
        <v>224</v>
      </c>
      <c r="C37" s="144">
        <v>1069.4453396199899</v>
      </c>
      <c r="D37" s="10">
        <v>726.93450790214797</v>
      </c>
      <c r="E37" s="10">
        <v>1087.06350960491</v>
      </c>
      <c r="F37" s="10">
        <v>597.981012002738</v>
      </c>
      <c r="G37" s="10">
        <v>815.13741372341497</v>
      </c>
      <c r="H37" s="10">
        <v>378.54713967015698</v>
      </c>
      <c r="I37" s="15">
        <v>287.49</v>
      </c>
      <c r="J37" s="15">
        <v>579.1</v>
      </c>
      <c r="K37" s="240"/>
      <c r="L37" s="302">
        <f t="shared" si="0"/>
        <v>708.94270321762258</v>
      </c>
      <c r="M37" s="302">
        <f t="shared" si="1"/>
        <v>692.71236531541979</v>
      </c>
    </row>
    <row r="38" spans="1:13" ht="12.75" customHeight="1" x14ac:dyDescent="0.2">
      <c r="A38" s="559"/>
      <c r="B38" s="147" t="s">
        <v>225</v>
      </c>
      <c r="C38" s="144">
        <v>270.11423080352699</v>
      </c>
      <c r="D38" s="15">
        <v>222.76127318764901</v>
      </c>
      <c r="E38" s="15">
        <v>155.05667282294101</v>
      </c>
      <c r="F38" s="15">
        <v>164.04559448104899</v>
      </c>
      <c r="G38" s="15">
        <v>310.58952061431199</v>
      </c>
      <c r="H38" s="15">
        <v>639.30149982975695</v>
      </c>
      <c r="I38" s="15">
        <v>207.84</v>
      </c>
      <c r="J38" s="15">
        <v>579.45000000000005</v>
      </c>
      <c r="K38" s="240"/>
      <c r="L38" s="253">
        <f t="shared" si="0"/>
        <v>281.38697024846209</v>
      </c>
      <c r="M38" s="253">
        <f t="shared" si="1"/>
        <v>318.64484896740436</v>
      </c>
    </row>
    <row r="39" spans="1:13" ht="12.75" customHeight="1" thickBot="1" x14ac:dyDescent="0.25">
      <c r="A39" s="560"/>
      <c r="B39" s="148" t="s">
        <v>226</v>
      </c>
      <c r="C39" s="145">
        <v>1017.66283285254</v>
      </c>
      <c r="D39" s="140">
        <v>362.89716156278598</v>
      </c>
      <c r="E39" s="140">
        <v>1222.45001119313</v>
      </c>
      <c r="F39" s="140">
        <v>8772.9997200779908</v>
      </c>
      <c r="G39" s="140">
        <v>1588.04832059972</v>
      </c>
      <c r="H39" s="140">
        <v>626.71035599139202</v>
      </c>
      <c r="I39" s="295">
        <v>6854.83</v>
      </c>
      <c r="J39" s="295">
        <v>2981.67</v>
      </c>
      <c r="K39" s="240"/>
      <c r="L39" s="254">
        <f t="shared" si="0"/>
        <v>2920.799771753937</v>
      </c>
      <c r="M39" s="254">
        <f t="shared" si="1"/>
        <v>2928.4085502846947</v>
      </c>
    </row>
    <row r="40" spans="1:13" ht="12.75" customHeight="1" x14ac:dyDescent="0.2">
      <c r="A40" s="559" t="s">
        <v>471</v>
      </c>
      <c r="B40" s="146" t="s">
        <v>223</v>
      </c>
      <c r="C40" s="143">
        <v>1782.94509475153</v>
      </c>
      <c r="D40" s="11">
        <v>836.70725563134602</v>
      </c>
      <c r="E40" s="11">
        <v>752.45910953673001</v>
      </c>
      <c r="F40" s="11">
        <v>1225.5895023861599</v>
      </c>
      <c r="G40" s="11">
        <v>1241.04926298498</v>
      </c>
      <c r="H40" s="11">
        <v>1082.39193787149</v>
      </c>
      <c r="I40" s="150">
        <v>1280.6600000000001</v>
      </c>
      <c r="J40" s="151">
        <v>2060.5100000000002</v>
      </c>
      <c r="K40" s="240"/>
      <c r="L40" s="252">
        <f t="shared" si="0"/>
        <v>1171.6860233088908</v>
      </c>
      <c r="M40" s="252">
        <f t="shared" si="1"/>
        <v>1282.7890203952795</v>
      </c>
    </row>
    <row r="41" spans="1:13" ht="12.75" customHeight="1" x14ac:dyDescent="0.2">
      <c r="A41" s="559"/>
      <c r="B41" s="147" t="s">
        <v>224</v>
      </c>
      <c r="C41" s="144">
        <v>4624.7689121650301</v>
      </c>
      <c r="D41" s="15">
        <v>2657.8420506672301</v>
      </c>
      <c r="E41" s="15">
        <v>3893.8872638826501</v>
      </c>
      <c r="F41" s="15">
        <v>5015.8599361387796</v>
      </c>
      <c r="G41" s="15">
        <v>4232.6569648670102</v>
      </c>
      <c r="H41" s="15">
        <v>2692.5795364197202</v>
      </c>
      <c r="I41" s="15">
        <v>4910.8</v>
      </c>
      <c r="J41" s="139">
        <v>12057.43</v>
      </c>
      <c r="K41" s="240"/>
      <c r="L41" s="253">
        <f t="shared" si="0"/>
        <v>4004.0563805914876</v>
      </c>
      <c r="M41" s="253">
        <f t="shared" si="1"/>
        <v>5010.7280830175514</v>
      </c>
    </row>
    <row r="42" spans="1:13" ht="12.75" customHeight="1" x14ac:dyDescent="0.2">
      <c r="A42" s="559"/>
      <c r="B42" s="147" t="s">
        <v>225</v>
      </c>
      <c r="C42" s="144">
        <v>313.89673024116701</v>
      </c>
      <c r="D42" s="15">
        <v>331.78137575064699</v>
      </c>
      <c r="E42" s="15">
        <v>374.768844624395</v>
      </c>
      <c r="F42" s="15">
        <v>428.60196376228998</v>
      </c>
      <c r="G42" s="15">
        <v>748.75615697231501</v>
      </c>
      <c r="H42" s="15">
        <v>601.39876533633606</v>
      </c>
      <c r="I42" s="15">
        <v>758.39</v>
      </c>
      <c r="J42" s="139">
        <v>929.2</v>
      </c>
      <c r="K42" s="240"/>
      <c r="L42" s="253">
        <f t="shared" si="0"/>
        <v>508.22769095530708</v>
      </c>
      <c r="M42" s="253">
        <f t="shared" si="1"/>
        <v>560.84922958589368</v>
      </c>
    </row>
    <row r="43" spans="1:13" ht="12.75" customHeight="1" thickBot="1" x14ac:dyDescent="0.25">
      <c r="A43" s="560"/>
      <c r="B43" s="148" t="s">
        <v>226</v>
      </c>
      <c r="C43" s="145">
        <v>4824.7827510565803</v>
      </c>
      <c r="D43" s="140">
        <v>89.759176665301894</v>
      </c>
      <c r="E43" s="140">
        <v>77.187926010157398</v>
      </c>
      <c r="F43" s="140">
        <v>30382.0384527518</v>
      </c>
      <c r="G43" s="140">
        <v>13730.193978408101</v>
      </c>
      <c r="H43" s="140">
        <v>1059.2932150106401</v>
      </c>
      <c r="I43" s="140">
        <v>449.78</v>
      </c>
      <c r="J43" s="141">
        <v>5344.07</v>
      </c>
      <c r="K43" s="240"/>
      <c r="L43" s="254">
        <f t="shared" si="0"/>
        <v>7230.4336428432262</v>
      </c>
      <c r="M43" s="254">
        <f t="shared" si="1"/>
        <v>6994.6381874878225</v>
      </c>
    </row>
    <row r="44" spans="1:13" ht="12.75" customHeight="1" x14ac:dyDescent="0.2">
      <c r="A44" s="559" t="s">
        <v>472</v>
      </c>
      <c r="B44" s="146" t="s">
        <v>223</v>
      </c>
      <c r="C44" s="143">
        <v>167.52357966184101</v>
      </c>
      <c r="D44" s="11">
        <v>82.305056229842407</v>
      </c>
      <c r="E44" s="11">
        <v>201.241848016158</v>
      </c>
      <c r="F44" s="11">
        <v>161.55327643042</v>
      </c>
      <c r="G44" s="11">
        <v>165.494613579353</v>
      </c>
      <c r="H44" s="11">
        <v>142.9669997318</v>
      </c>
      <c r="I44" s="11">
        <v>172.15</v>
      </c>
      <c r="J44" s="11">
        <v>262.93</v>
      </c>
      <c r="K44" s="240"/>
      <c r="L44" s="252">
        <f t="shared" si="0"/>
        <v>156.17648194991634</v>
      </c>
      <c r="M44" s="252">
        <f t="shared" si="1"/>
        <v>169.52067170617681</v>
      </c>
    </row>
    <row r="45" spans="1:13" ht="12.75" customHeight="1" x14ac:dyDescent="0.2">
      <c r="A45" s="559"/>
      <c r="B45" s="147" t="s">
        <v>224</v>
      </c>
      <c r="C45" s="144">
        <v>4046.77194484643</v>
      </c>
      <c r="D45" s="15">
        <v>4109.3122943586905</v>
      </c>
      <c r="E45" s="15">
        <v>4132.1289407263403</v>
      </c>
      <c r="F45" s="15">
        <v>4756.0459672696197</v>
      </c>
      <c r="G45" s="15">
        <v>3973.6885200097699</v>
      </c>
      <c r="H45" s="15">
        <v>4115.4225856638504</v>
      </c>
      <c r="I45" s="15">
        <v>3722.54</v>
      </c>
      <c r="J45" s="15">
        <v>5750.33</v>
      </c>
      <c r="K45" s="240"/>
      <c r="L45" s="253">
        <f t="shared" si="0"/>
        <v>4122.2728932678147</v>
      </c>
      <c r="M45" s="253">
        <f t="shared" si="1"/>
        <v>4325.780031609338</v>
      </c>
    </row>
    <row r="46" spans="1:13" ht="12.75" customHeight="1" x14ac:dyDescent="0.2">
      <c r="A46" s="559"/>
      <c r="B46" s="147" t="s">
        <v>225</v>
      </c>
      <c r="C46" s="144">
        <v>174.05227918120599</v>
      </c>
      <c r="D46" s="15">
        <v>134.30783908650301</v>
      </c>
      <c r="E46" s="15">
        <v>261.97431896411001</v>
      </c>
      <c r="F46" s="15">
        <v>156.72981003550299</v>
      </c>
      <c r="G46" s="15">
        <v>169.15552097134099</v>
      </c>
      <c r="H46" s="15">
        <v>264.644797116235</v>
      </c>
      <c r="I46" s="15">
        <v>289.02</v>
      </c>
      <c r="J46" s="15">
        <v>395.64</v>
      </c>
      <c r="K46" s="240"/>
      <c r="L46" s="253">
        <f t="shared" si="0"/>
        <v>207.12636647927113</v>
      </c>
      <c r="M46" s="253">
        <f t="shared" si="1"/>
        <v>230.69057066936222</v>
      </c>
    </row>
    <row r="47" spans="1:13" ht="12.75" customHeight="1" thickBot="1" x14ac:dyDescent="0.25">
      <c r="A47" s="560"/>
      <c r="B47" s="148" t="s">
        <v>226</v>
      </c>
      <c r="C47" s="145">
        <v>1182.8104687573</v>
      </c>
      <c r="D47" s="140">
        <v>244.06434654593801</v>
      </c>
      <c r="E47" s="140">
        <v>565.34804282537004</v>
      </c>
      <c r="F47" s="140">
        <v>3822.4805307220499</v>
      </c>
      <c r="G47" s="140">
        <v>1564.56199988203</v>
      </c>
      <c r="H47" s="140">
        <v>690.28010775876999</v>
      </c>
      <c r="I47" s="295">
        <v>1349.3</v>
      </c>
      <c r="J47" s="295">
        <v>2010.86</v>
      </c>
      <c r="K47" s="240"/>
      <c r="L47" s="254">
        <f t="shared" si="0"/>
        <v>1345.5493566416369</v>
      </c>
      <c r="M47" s="254">
        <f t="shared" si="1"/>
        <v>1428.7131870614323</v>
      </c>
    </row>
    <row r="48" spans="1:13" ht="12.75" customHeight="1" x14ac:dyDescent="0.2">
      <c r="A48" s="559" t="s">
        <v>473</v>
      </c>
      <c r="B48" s="146" t="s">
        <v>223</v>
      </c>
      <c r="C48" s="143">
        <v>20.3777958091428</v>
      </c>
      <c r="D48" s="11">
        <v>0.251018282564894</v>
      </c>
      <c r="E48" s="11">
        <v>0.41835643305432002</v>
      </c>
      <c r="F48" s="11">
        <v>1.0149735576922401</v>
      </c>
      <c r="G48" s="11">
        <v>0.17534142367123401</v>
      </c>
      <c r="H48" s="11">
        <v>4.0361972560069699</v>
      </c>
      <c r="I48" s="150">
        <v>1.17</v>
      </c>
      <c r="J48" s="151">
        <v>2.23</v>
      </c>
      <c r="K48" s="240"/>
      <c r="L48" s="252">
        <f t="shared" si="0"/>
        <v>3.9205261088760657</v>
      </c>
      <c r="M48" s="252">
        <f t="shared" si="1"/>
        <v>3.7092103452665577</v>
      </c>
    </row>
    <row r="49" spans="1:13" ht="12.75" customHeight="1" x14ac:dyDescent="0.2">
      <c r="A49" s="559"/>
      <c r="B49" s="147" t="s">
        <v>224</v>
      </c>
      <c r="C49" s="144">
        <v>0</v>
      </c>
      <c r="D49" s="15">
        <v>0</v>
      </c>
      <c r="E49" s="15">
        <v>0</v>
      </c>
      <c r="F49" s="15">
        <v>0</v>
      </c>
      <c r="G49" s="15">
        <v>0</v>
      </c>
      <c r="H49" s="15">
        <v>0</v>
      </c>
      <c r="I49" s="15">
        <v>0.04</v>
      </c>
      <c r="J49" s="139">
        <v>3.31</v>
      </c>
      <c r="K49" s="240"/>
      <c r="L49" s="253">
        <f t="shared" si="0"/>
        <v>5.7142857142857143E-3</v>
      </c>
      <c r="M49" s="253">
        <f t="shared" si="1"/>
        <v>0.41875000000000001</v>
      </c>
    </row>
    <row r="50" spans="1:13" ht="12.75" customHeight="1" x14ac:dyDescent="0.2">
      <c r="A50" s="559"/>
      <c r="B50" s="147" t="s">
        <v>225</v>
      </c>
      <c r="C50" s="144">
        <v>55.252264021647797</v>
      </c>
      <c r="D50" s="15">
        <v>35.870871675587701</v>
      </c>
      <c r="E50" s="15">
        <v>64.164150506912094</v>
      </c>
      <c r="F50" s="15">
        <v>67.695055591305504</v>
      </c>
      <c r="G50" s="15">
        <v>45.530878791361303</v>
      </c>
      <c r="H50" s="15">
        <v>80.153733055368903</v>
      </c>
      <c r="I50" s="15">
        <v>67.709999999999994</v>
      </c>
      <c r="J50" s="139">
        <v>101.37</v>
      </c>
      <c r="K50" s="240"/>
      <c r="L50" s="253">
        <f t="shared" si="0"/>
        <v>59.482421948883321</v>
      </c>
      <c r="M50" s="253">
        <f t="shared" si="1"/>
        <v>64.718369205272907</v>
      </c>
    </row>
    <row r="51" spans="1:13" ht="12.75" customHeight="1" thickBot="1" x14ac:dyDescent="0.25">
      <c r="A51" s="560"/>
      <c r="B51" s="148" t="s">
        <v>226</v>
      </c>
      <c r="C51" s="145">
        <v>8.2544081125819897</v>
      </c>
      <c r="D51" s="140">
        <v>113.651539794957</v>
      </c>
      <c r="E51" s="140">
        <v>23.0311682038516</v>
      </c>
      <c r="F51" s="140">
        <v>464.37706746333902</v>
      </c>
      <c r="G51" s="140">
        <v>0.72588022596326396</v>
      </c>
      <c r="H51" s="140">
        <v>88.703027612643496</v>
      </c>
      <c r="I51" s="140">
        <v>82.38</v>
      </c>
      <c r="J51" s="141">
        <v>187.12</v>
      </c>
      <c r="K51" s="240"/>
      <c r="L51" s="254">
        <f t="shared" si="0"/>
        <v>111.58901305904806</v>
      </c>
      <c r="M51" s="254">
        <f t="shared" si="1"/>
        <v>121.03038642666705</v>
      </c>
    </row>
    <row r="52" spans="1:13" ht="12.75" customHeight="1" x14ac:dyDescent="0.2">
      <c r="A52" s="559" t="s">
        <v>289</v>
      </c>
      <c r="B52" s="146" t="s">
        <v>223</v>
      </c>
      <c r="C52" s="143">
        <v>1943.96129298654</v>
      </c>
      <c r="D52" s="11">
        <v>1343.5034331403299</v>
      </c>
      <c r="E52" s="11">
        <v>2177.1889305554801</v>
      </c>
      <c r="F52" s="11">
        <v>2065.8747748308501</v>
      </c>
      <c r="G52" s="11">
        <v>1458.9540266799399</v>
      </c>
      <c r="H52" s="11">
        <v>1306.3882943490501</v>
      </c>
      <c r="I52" s="11">
        <v>3355.63</v>
      </c>
      <c r="J52" s="11">
        <v>3992.11</v>
      </c>
      <c r="K52" s="240"/>
      <c r="L52" s="252">
        <f t="shared" si="0"/>
        <v>1950.2143932203128</v>
      </c>
      <c r="M52" s="252">
        <f t="shared" si="1"/>
        <v>2205.4513440677738</v>
      </c>
    </row>
    <row r="53" spans="1:13" ht="12.75" customHeight="1" x14ac:dyDescent="0.2">
      <c r="A53" s="559"/>
      <c r="B53" s="147" t="s">
        <v>224</v>
      </c>
      <c r="C53" s="144">
        <v>0.72754092086649902</v>
      </c>
      <c r="D53" s="15">
        <v>0</v>
      </c>
      <c r="E53" s="15">
        <v>0.66820517492716203</v>
      </c>
      <c r="F53" s="15">
        <v>4.7530824992394196</v>
      </c>
      <c r="G53" s="15">
        <v>0.81939615250679598</v>
      </c>
      <c r="H53" s="15">
        <v>0</v>
      </c>
      <c r="I53" s="15">
        <v>0</v>
      </c>
      <c r="J53" s="15">
        <v>0</v>
      </c>
      <c r="K53" s="240"/>
      <c r="L53" s="253">
        <f t="shared" si="0"/>
        <v>0.9954606782199823</v>
      </c>
      <c r="M53" s="253">
        <f t="shared" si="1"/>
        <v>0.87102809344248455</v>
      </c>
    </row>
    <row r="54" spans="1:13" ht="12.75" customHeight="1" x14ac:dyDescent="0.2">
      <c r="A54" s="559"/>
      <c r="B54" s="147" t="s">
        <v>225</v>
      </c>
      <c r="C54" s="144">
        <v>499.24059433455602</v>
      </c>
      <c r="D54" s="15">
        <v>263.68618524612799</v>
      </c>
      <c r="E54" s="15">
        <v>915.01062617985599</v>
      </c>
      <c r="F54" s="15">
        <v>1023.64574863965</v>
      </c>
      <c r="G54" s="15">
        <v>1075.1383820032199</v>
      </c>
      <c r="H54" s="15">
        <v>901.03996613928996</v>
      </c>
      <c r="I54" s="15">
        <v>738.16</v>
      </c>
      <c r="J54" s="15">
        <v>1110.71</v>
      </c>
      <c r="K54" s="240"/>
      <c r="L54" s="253">
        <f t="shared" si="0"/>
        <v>773.7030717918143</v>
      </c>
      <c r="M54" s="253">
        <f t="shared" si="1"/>
        <v>815.82893781783753</v>
      </c>
    </row>
    <row r="55" spans="1:13" ht="12.75" customHeight="1" thickBot="1" x14ac:dyDescent="0.25">
      <c r="A55" s="560"/>
      <c r="B55" s="148" t="s">
        <v>226</v>
      </c>
      <c r="C55" s="145">
        <v>0</v>
      </c>
      <c r="D55" s="140">
        <v>0</v>
      </c>
      <c r="E55" s="140">
        <v>2428.3317486525302</v>
      </c>
      <c r="F55" s="140">
        <v>6442.3485341775604</v>
      </c>
      <c r="G55" s="140">
        <v>4738.0031775542802</v>
      </c>
      <c r="H55" s="140">
        <v>165.081500435105</v>
      </c>
      <c r="I55" s="15">
        <v>45.69</v>
      </c>
      <c r="J55" s="15">
        <v>108.94</v>
      </c>
      <c r="K55" s="240"/>
      <c r="L55" s="254">
        <f t="shared" si="0"/>
        <v>1974.2078515456394</v>
      </c>
      <c r="M55" s="254">
        <f t="shared" si="1"/>
        <v>1741.0493701024345</v>
      </c>
    </row>
    <row r="56" spans="1:13" ht="12.75" customHeight="1" thickBot="1" x14ac:dyDescent="0.25">
      <c r="A56" s="104"/>
      <c r="B56" s="152"/>
      <c r="C56" s="153">
        <v>49687.860482957913</v>
      </c>
      <c r="D56" s="153">
        <v>29916.251812867282</v>
      </c>
      <c r="E56" s="153">
        <v>40455.237081630941</v>
      </c>
      <c r="F56" s="153">
        <v>105998.98683762091</v>
      </c>
      <c r="G56" s="153">
        <v>106085.48589690954</v>
      </c>
      <c r="H56" s="153">
        <v>39932.912677935892</v>
      </c>
      <c r="I56" s="153">
        <f>SUM(I4:I55)</f>
        <v>49031.020000000011</v>
      </c>
      <c r="J56" s="153">
        <f>SUM(J4:J55)</f>
        <v>81781.989999999991</v>
      </c>
      <c r="K56" s="241"/>
      <c r="L56" s="303">
        <f t="shared" si="0"/>
        <v>60158.250684274644</v>
      </c>
      <c r="M56" s="303">
        <f t="shared" si="1"/>
        <v>62861.218098740312</v>
      </c>
    </row>
    <row r="58" spans="1:13" x14ac:dyDescent="0.2">
      <c r="A58" s="4" t="s">
        <v>290</v>
      </c>
    </row>
    <row r="59" spans="1:13" ht="13.5" thickBot="1" x14ac:dyDescent="0.25">
      <c r="A59" s="496"/>
    </row>
    <row r="60" spans="1:13" ht="13.5" thickBot="1" x14ac:dyDescent="0.25">
      <c r="A60" s="507" t="s">
        <v>0</v>
      </c>
      <c r="B60" s="508"/>
      <c r="C60" s="509"/>
    </row>
  </sheetData>
  <mergeCells count="15">
    <mergeCell ref="A1:G1"/>
    <mergeCell ref="A8:A11"/>
    <mergeCell ref="A12:A15"/>
    <mergeCell ref="A16:A19"/>
    <mergeCell ref="A20:A23"/>
    <mergeCell ref="A4:A7"/>
    <mergeCell ref="A60:C60"/>
    <mergeCell ref="A44:A47"/>
    <mergeCell ref="A48:A51"/>
    <mergeCell ref="A52:A55"/>
    <mergeCell ref="A24:A27"/>
    <mergeCell ref="A28:A31"/>
    <mergeCell ref="A32:A35"/>
    <mergeCell ref="A36:A39"/>
    <mergeCell ref="A40:A43"/>
  </mergeCells>
  <hyperlinks>
    <hyperlink ref="A60:C60" location="'Table of Contents'!A1" display="Link to Table of Contents" xr:uid="{00000000-0004-0000-10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rowBreaks count="1" manualBreakCount="1">
    <brk id="35" max="16383" man="1"/>
  </rowBreaks>
  <ignoredErrors>
    <ignoredError sqref="L4:L5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76"/>
  <sheetViews>
    <sheetView view="pageLayout" zoomScaleNormal="100" workbookViewId="0">
      <selection sqref="A1:I1"/>
    </sheetView>
  </sheetViews>
  <sheetFormatPr defaultColWidth="9" defaultRowHeight="12.75" x14ac:dyDescent="0.2"/>
  <cols>
    <col min="1" max="1" width="23" style="4" customWidth="1"/>
    <col min="2" max="2" width="20.7109375" style="4" customWidth="1"/>
    <col min="3" max="10" width="9.28515625" style="4" customWidth="1"/>
    <col min="11" max="11" width="1.5703125" style="4" customWidth="1"/>
    <col min="12" max="12" width="9.5703125" style="4" customWidth="1"/>
    <col min="13" max="13" width="10.42578125" style="4" customWidth="1"/>
    <col min="14" max="16384" width="9" style="4"/>
  </cols>
  <sheetData>
    <row r="1" spans="1:13" ht="18" customHeight="1" x14ac:dyDescent="0.2">
      <c r="A1" s="558" t="s">
        <v>474</v>
      </c>
      <c r="B1" s="558"/>
      <c r="C1" s="558"/>
      <c r="D1" s="558"/>
      <c r="E1" s="558"/>
      <c r="F1" s="558"/>
      <c r="G1" s="558"/>
      <c r="H1" s="558"/>
      <c r="I1" s="558"/>
      <c r="J1" s="398"/>
      <c r="K1" s="398"/>
    </row>
    <row r="2" spans="1:13" ht="13.5" thickBot="1" x14ac:dyDescent="0.25">
      <c r="A2" s="27"/>
      <c r="B2" s="27"/>
    </row>
    <row r="3" spans="1:13" ht="41.25" customHeight="1" thickBot="1" x14ac:dyDescent="0.25">
      <c r="A3" s="138" t="s">
        <v>475</v>
      </c>
      <c r="B3" s="166" t="s">
        <v>278</v>
      </c>
      <c r="C3" s="132" t="s">
        <v>60</v>
      </c>
      <c r="D3" s="133" t="s">
        <v>61</v>
      </c>
      <c r="E3" s="133" t="s">
        <v>62</v>
      </c>
      <c r="F3" s="133" t="s">
        <v>63</v>
      </c>
      <c r="G3" s="133" t="s">
        <v>64</v>
      </c>
      <c r="H3" s="133" t="s">
        <v>65</v>
      </c>
      <c r="I3" s="506" t="s">
        <v>221</v>
      </c>
      <c r="J3" s="506" t="s">
        <v>222</v>
      </c>
      <c r="K3" s="239"/>
      <c r="L3" s="386" t="s">
        <v>69</v>
      </c>
      <c r="M3" s="386" t="s">
        <v>70</v>
      </c>
    </row>
    <row r="4" spans="1:13" x14ac:dyDescent="0.2">
      <c r="A4" s="559" t="s">
        <v>476</v>
      </c>
      <c r="B4" s="146" t="s">
        <v>223</v>
      </c>
      <c r="C4" s="143">
        <v>0</v>
      </c>
      <c r="D4" s="11">
        <v>0</v>
      </c>
      <c r="E4" s="11">
        <v>0</v>
      </c>
      <c r="F4" s="11">
        <v>0</v>
      </c>
      <c r="G4" s="11">
        <v>0</v>
      </c>
      <c r="H4" s="11">
        <v>0</v>
      </c>
      <c r="I4" s="502">
        <v>0</v>
      </c>
      <c r="J4" s="502">
        <v>0</v>
      </c>
      <c r="K4" s="500"/>
      <c r="L4" s="252">
        <f>AVERAGE(C4:I4)</f>
        <v>0</v>
      </c>
      <c r="M4" s="252">
        <f>AVERAGE(C4:J4)</f>
        <v>0</v>
      </c>
    </row>
    <row r="5" spans="1:13" x14ac:dyDescent="0.2">
      <c r="A5" s="559"/>
      <c r="B5" s="147" t="s">
        <v>224</v>
      </c>
      <c r="C5" s="144">
        <v>0</v>
      </c>
      <c r="D5" s="15">
        <v>4.6826923076919999E-3</v>
      </c>
      <c r="E5" s="15">
        <v>0</v>
      </c>
      <c r="F5" s="15">
        <v>0</v>
      </c>
      <c r="G5" s="15">
        <v>1.2158723262031199</v>
      </c>
      <c r="H5" s="15">
        <v>0</v>
      </c>
      <c r="I5" s="502">
        <v>0</v>
      </c>
      <c r="J5" s="502">
        <v>0</v>
      </c>
      <c r="K5" s="500"/>
      <c r="L5" s="253">
        <f t="shared" ref="L5:L68" si="0">AVERAGE(C5:I5)</f>
        <v>0.17436500264440169</v>
      </c>
      <c r="M5" s="253">
        <f t="shared" ref="M5:M68" si="1">AVERAGE(C5:J5)</f>
        <v>0.15256937731385148</v>
      </c>
    </row>
    <row r="6" spans="1:13" x14ac:dyDescent="0.2">
      <c r="A6" s="559"/>
      <c r="B6" s="147" t="s">
        <v>225</v>
      </c>
      <c r="C6" s="144">
        <v>0.27715447154472</v>
      </c>
      <c r="D6" s="15">
        <v>0</v>
      </c>
      <c r="E6" s="15">
        <v>0.148074324324318</v>
      </c>
      <c r="F6" s="15">
        <v>0.83425041528235</v>
      </c>
      <c r="G6" s="15">
        <v>0.70559659090904303</v>
      </c>
      <c r="H6" s="15">
        <v>0.177909331</v>
      </c>
      <c r="I6" s="502">
        <v>0.1</v>
      </c>
      <c r="J6" s="502">
        <v>0</v>
      </c>
      <c r="K6" s="500"/>
      <c r="L6" s="253">
        <f t="shared" si="0"/>
        <v>0.32042644758006161</v>
      </c>
      <c r="M6" s="253">
        <f t="shared" si="1"/>
        <v>0.28037314163255389</v>
      </c>
    </row>
    <row r="7" spans="1:13" ht="13.5" thickBot="1" x14ac:dyDescent="0.25">
      <c r="A7" s="560"/>
      <c r="B7" s="148" t="s">
        <v>226</v>
      </c>
      <c r="C7" s="145">
        <v>0</v>
      </c>
      <c r="D7" s="140">
        <v>0</v>
      </c>
      <c r="E7" s="140">
        <v>0</v>
      </c>
      <c r="F7" s="140">
        <v>21.337870672844801</v>
      </c>
      <c r="G7" s="140">
        <v>0.73252419155939696</v>
      </c>
      <c r="H7" s="140">
        <v>0</v>
      </c>
      <c r="I7" s="140">
        <v>1.1000000000000001</v>
      </c>
      <c r="J7" s="140">
        <v>0</v>
      </c>
      <c r="K7" s="500"/>
      <c r="L7" s="254">
        <f t="shared" si="0"/>
        <v>3.3100564092005995</v>
      </c>
      <c r="M7" s="254">
        <f t="shared" si="1"/>
        <v>2.8962993580505247</v>
      </c>
    </row>
    <row r="8" spans="1:13" x14ac:dyDescent="0.2">
      <c r="A8" s="559" t="s">
        <v>477</v>
      </c>
      <c r="B8" s="146" t="s">
        <v>223</v>
      </c>
      <c r="C8" s="143">
        <v>49.805667709862803</v>
      </c>
      <c r="D8" s="11">
        <v>10.867452183917001</v>
      </c>
      <c r="E8" s="11">
        <v>723.93920231263496</v>
      </c>
      <c r="F8" s="11">
        <v>462.18537658260402</v>
      </c>
      <c r="G8" s="11">
        <v>183.90349591504801</v>
      </c>
      <c r="H8" s="11">
        <v>169.79886680000001</v>
      </c>
      <c r="I8" s="502">
        <v>133</v>
      </c>
      <c r="J8" s="502">
        <v>138.1</v>
      </c>
      <c r="K8" s="500"/>
      <c r="L8" s="252">
        <f t="shared" si="0"/>
        <v>247.64286592915241</v>
      </c>
      <c r="M8" s="252">
        <f t="shared" si="1"/>
        <v>233.95000768800836</v>
      </c>
    </row>
    <row r="9" spans="1:13" x14ac:dyDescent="0.2">
      <c r="A9" s="559"/>
      <c r="B9" s="147" t="s">
        <v>224</v>
      </c>
      <c r="C9" s="144">
        <v>0</v>
      </c>
      <c r="D9" s="15">
        <v>0</v>
      </c>
      <c r="E9" s="15">
        <v>0</v>
      </c>
      <c r="F9" s="15">
        <v>0</v>
      </c>
      <c r="G9" s="15">
        <v>0</v>
      </c>
      <c r="H9" s="15">
        <v>0</v>
      </c>
      <c r="I9" s="502">
        <v>0</v>
      </c>
      <c r="J9" s="502">
        <v>0</v>
      </c>
      <c r="K9" s="500"/>
      <c r="L9" s="253">
        <f t="shared" si="0"/>
        <v>0</v>
      </c>
      <c r="M9" s="253">
        <f t="shared" si="1"/>
        <v>0</v>
      </c>
    </row>
    <row r="10" spans="1:13" x14ac:dyDescent="0.2">
      <c r="A10" s="559"/>
      <c r="B10" s="147" t="s">
        <v>225</v>
      </c>
      <c r="C10" s="144">
        <v>101.667719963149</v>
      </c>
      <c r="D10" s="15">
        <v>52.787758305130602</v>
      </c>
      <c r="E10" s="15">
        <v>283.34130258634201</v>
      </c>
      <c r="F10" s="15">
        <v>420.68492233314998</v>
      </c>
      <c r="G10" s="15">
        <v>321.35769026377199</v>
      </c>
      <c r="H10" s="15">
        <v>254.9347448</v>
      </c>
      <c r="I10" s="502">
        <v>277.10000000000002</v>
      </c>
      <c r="J10" s="502">
        <v>487.6</v>
      </c>
      <c r="K10" s="500"/>
      <c r="L10" s="253">
        <f t="shared" si="0"/>
        <v>244.55344832164909</v>
      </c>
      <c r="M10" s="253">
        <f t="shared" si="1"/>
        <v>274.93426728144294</v>
      </c>
    </row>
    <row r="11" spans="1:13" ht="13.5" thickBot="1" x14ac:dyDescent="0.25">
      <c r="A11" s="560"/>
      <c r="B11" s="148" t="s">
        <v>226</v>
      </c>
      <c r="C11" s="145">
        <v>0</v>
      </c>
      <c r="D11" s="140">
        <v>0</v>
      </c>
      <c r="E11" s="140">
        <v>2345.49737968507</v>
      </c>
      <c r="F11" s="140">
        <v>6109.6742140205897</v>
      </c>
      <c r="G11" s="140">
        <v>3543.4046459756401</v>
      </c>
      <c r="H11" s="140">
        <v>108.3333617</v>
      </c>
      <c r="I11" s="140">
        <v>31.3</v>
      </c>
      <c r="J11" s="140">
        <v>0</v>
      </c>
      <c r="K11" s="500"/>
      <c r="L11" s="254">
        <f t="shared" si="0"/>
        <v>1734.0299430544715</v>
      </c>
      <c r="M11" s="254">
        <f t="shared" si="1"/>
        <v>1517.2762001726626</v>
      </c>
    </row>
    <row r="12" spans="1:13" x14ac:dyDescent="0.2">
      <c r="A12" s="559" t="s">
        <v>478</v>
      </c>
      <c r="B12" s="146" t="s">
        <v>223</v>
      </c>
      <c r="C12" s="143">
        <v>0.47712837837835798</v>
      </c>
      <c r="D12" s="11">
        <v>2.1323170697232401</v>
      </c>
      <c r="E12" s="11">
        <v>5.3480265786298196</v>
      </c>
      <c r="F12" s="11">
        <v>6.3514705962728399</v>
      </c>
      <c r="G12" s="11">
        <v>9.0794262204445495</v>
      </c>
      <c r="H12" s="11">
        <v>15.56274769</v>
      </c>
      <c r="I12" s="502">
        <v>60.2</v>
      </c>
      <c r="J12" s="502">
        <v>49.5</v>
      </c>
      <c r="K12" s="500"/>
      <c r="L12" s="252">
        <f t="shared" si="0"/>
        <v>14.164445219064117</v>
      </c>
      <c r="M12" s="252">
        <f t="shared" si="1"/>
        <v>18.581389566681104</v>
      </c>
    </row>
    <row r="13" spans="1:13" x14ac:dyDescent="0.2">
      <c r="A13" s="559"/>
      <c r="B13" s="147" t="s">
        <v>224</v>
      </c>
      <c r="C13" s="144">
        <v>0.30338355048860399</v>
      </c>
      <c r="D13" s="15">
        <v>0</v>
      </c>
      <c r="E13" s="15">
        <v>0.27621218861206998</v>
      </c>
      <c r="F13" s="15">
        <v>0.21915000000000001</v>
      </c>
      <c r="G13" s="15">
        <v>0</v>
      </c>
      <c r="H13" s="15">
        <v>0</v>
      </c>
      <c r="I13" s="502">
        <v>0</v>
      </c>
      <c r="J13" s="502">
        <v>0</v>
      </c>
      <c r="K13" s="500"/>
      <c r="L13" s="253">
        <f t="shared" si="0"/>
        <v>0.11410653415723915</v>
      </c>
      <c r="M13" s="253">
        <f t="shared" si="1"/>
        <v>9.9843217387584254E-2</v>
      </c>
    </row>
    <row r="14" spans="1:13" x14ac:dyDescent="0.2">
      <c r="A14" s="559"/>
      <c r="B14" s="147" t="s">
        <v>225</v>
      </c>
      <c r="C14" s="144">
        <v>9.0714516803901297</v>
      </c>
      <c r="D14" s="15">
        <v>3.01560350150532</v>
      </c>
      <c r="E14" s="15">
        <v>22.912891972101999</v>
      </c>
      <c r="F14" s="15">
        <v>17.2677993994619</v>
      </c>
      <c r="G14" s="15">
        <v>18.330605103287901</v>
      </c>
      <c r="H14" s="15">
        <v>17.94934546</v>
      </c>
      <c r="I14" s="502">
        <v>7.6</v>
      </c>
      <c r="J14" s="502">
        <v>45.6</v>
      </c>
      <c r="K14" s="500"/>
      <c r="L14" s="253">
        <f t="shared" si="0"/>
        <v>13.735385302392462</v>
      </c>
      <c r="M14" s="253">
        <f t="shared" si="1"/>
        <v>17.718462139593406</v>
      </c>
    </row>
    <row r="15" spans="1:13" ht="13.5" thickBot="1" x14ac:dyDescent="0.25">
      <c r="A15" s="560"/>
      <c r="B15" s="148" t="s">
        <v>226</v>
      </c>
      <c r="C15" s="145">
        <v>0</v>
      </c>
      <c r="D15" s="140">
        <v>0</v>
      </c>
      <c r="E15" s="140">
        <v>48.482954735970097</v>
      </c>
      <c r="F15" s="140">
        <v>30.189750617323998</v>
      </c>
      <c r="G15" s="140">
        <v>16.114014947640001</v>
      </c>
      <c r="H15" s="140">
        <v>2.4036152999999998</v>
      </c>
      <c r="I15" s="140">
        <v>0</v>
      </c>
      <c r="J15" s="140">
        <v>0</v>
      </c>
      <c r="K15" s="500"/>
      <c r="L15" s="254">
        <f t="shared" si="0"/>
        <v>13.884333657276299</v>
      </c>
      <c r="M15" s="254">
        <f t="shared" si="1"/>
        <v>12.148791950116761</v>
      </c>
    </row>
    <row r="16" spans="1:13" x14ac:dyDescent="0.2">
      <c r="A16" s="559" t="s">
        <v>479</v>
      </c>
      <c r="B16" s="146" t="s">
        <v>223</v>
      </c>
      <c r="C16" s="143">
        <v>2725.3741720963999</v>
      </c>
      <c r="D16" s="11">
        <v>1746.38933265225</v>
      </c>
      <c r="E16" s="11">
        <v>2277.0914610273098</v>
      </c>
      <c r="F16" s="11">
        <v>3022.6294284328001</v>
      </c>
      <c r="G16" s="11">
        <v>3167.64801241037</v>
      </c>
      <c r="H16" s="11">
        <v>3583.4925290000001</v>
      </c>
      <c r="I16" s="502">
        <v>3634.2</v>
      </c>
      <c r="J16" s="502">
        <v>4439.3</v>
      </c>
      <c r="K16" s="500"/>
      <c r="L16" s="252">
        <f t="shared" si="0"/>
        <v>2879.5464193741614</v>
      </c>
      <c r="M16" s="252">
        <f t="shared" si="1"/>
        <v>3074.5156169523912</v>
      </c>
    </row>
    <row r="17" spans="1:13" x14ac:dyDescent="0.2">
      <c r="A17" s="559"/>
      <c r="B17" s="147" t="s">
        <v>224</v>
      </c>
      <c r="C17" s="144">
        <v>11923.8753326932</v>
      </c>
      <c r="D17" s="15">
        <v>11821.8033192067</v>
      </c>
      <c r="E17" s="15">
        <v>12133.1410669332</v>
      </c>
      <c r="F17" s="15">
        <v>11963.1825759731</v>
      </c>
      <c r="G17" s="15">
        <v>12303.8855529965</v>
      </c>
      <c r="H17" s="15">
        <v>12215.294519999999</v>
      </c>
      <c r="I17" s="502">
        <v>15902.5</v>
      </c>
      <c r="J17" s="502">
        <v>22628.799999999999</v>
      </c>
      <c r="K17" s="500"/>
      <c r="L17" s="253">
        <f t="shared" si="0"/>
        <v>12609.097481114672</v>
      </c>
      <c r="M17" s="253">
        <f t="shared" si="1"/>
        <v>13861.560295975338</v>
      </c>
    </row>
    <row r="18" spans="1:13" x14ac:dyDescent="0.2">
      <c r="A18" s="559"/>
      <c r="B18" s="147" t="s">
        <v>225</v>
      </c>
      <c r="C18" s="144">
        <v>715.03187454168597</v>
      </c>
      <c r="D18" s="15">
        <v>561.00891707200299</v>
      </c>
      <c r="E18" s="15">
        <v>1029.8226696187801</v>
      </c>
      <c r="F18" s="15">
        <v>826.22069009675101</v>
      </c>
      <c r="G18" s="15">
        <v>1033.64134262484</v>
      </c>
      <c r="H18" s="15">
        <v>1226.999292</v>
      </c>
      <c r="I18" s="502">
        <v>995.6</v>
      </c>
      <c r="J18" s="502">
        <v>1285</v>
      </c>
      <c r="K18" s="500"/>
      <c r="L18" s="253">
        <f t="shared" si="0"/>
        <v>912.61782656486582</v>
      </c>
      <c r="M18" s="253">
        <f t="shared" si="1"/>
        <v>959.16559824425758</v>
      </c>
    </row>
    <row r="19" spans="1:13" ht="13.5" thickBot="1" x14ac:dyDescent="0.25">
      <c r="A19" s="560"/>
      <c r="B19" s="148" t="s">
        <v>226</v>
      </c>
      <c r="C19" s="145">
        <v>353.58069805355899</v>
      </c>
      <c r="D19" s="140">
        <v>181.36462737257099</v>
      </c>
      <c r="E19" s="140">
        <v>127.270432699682</v>
      </c>
      <c r="F19" s="140">
        <v>1507.6061200495999</v>
      </c>
      <c r="G19" s="140">
        <v>1026.2015761292801</v>
      </c>
      <c r="H19" s="140">
        <v>1673.844126</v>
      </c>
      <c r="I19" s="502">
        <v>26.7</v>
      </c>
      <c r="J19" s="502">
        <v>1311.6</v>
      </c>
      <c r="K19" s="500"/>
      <c r="L19" s="254">
        <f t="shared" si="0"/>
        <v>699.5096543292417</v>
      </c>
      <c r="M19" s="254">
        <f t="shared" si="1"/>
        <v>776.02094753808638</v>
      </c>
    </row>
    <row r="20" spans="1:13" x14ac:dyDescent="0.2">
      <c r="A20" s="559" t="s">
        <v>480</v>
      </c>
      <c r="B20" s="146" t="s">
        <v>223</v>
      </c>
      <c r="C20" s="143">
        <v>849.890256030621</v>
      </c>
      <c r="D20" s="11">
        <v>440.64830850194897</v>
      </c>
      <c r="E20" s="11">
        <v>605.587340226533</v>
      </c>
      <c r="F20" s="11">
        <v>615.72655645217696</v>
      </c>
      <c r="G20" s="11">
        <v>809.457932159292</v>
      </c>
      <c r="H20" s="11">
        <v>834.06441519999998</v>
      </c>
      <c r="I20" s="502">
        <v>520.70000000000005</v>
      </c>
      <c r="J20" s="502">
        <v>681.1</v>
      </c>
      <c r="K20" s="500"/>
      <c r="L20" s="252">
        <f t="shared" si="0"/>
        <v>668.01068693865307</v>
      </c>
      <c r="M20" s="252">
        <f t="shared" si="1"/>
        <v>669.64685107132152</v>
      </c>
    </row>
    <row r="21" spans="1:13" x14ac:dyDescent="0.2">
      <c r="A21" s="559"/>
      <c r="B21" s="147" t="s">
        <v>224</v>
      </c>
      <c r="C21" s="144">
        <v>1475.6110717029001</v>
      </c>
      <c r="D21" s="15">
        <v>1059.37904821352</v>
      </c>
      <c r="E21" s="15">
        <v>1490.8118518783001</v>
      </c>
      <c r="F21" s="15">
        <v>1154.85040482298</v>
      </c>
      <c r="G21" s="15">
        <v>1471.1432737027001</v>
      </c>
      <c r="H21" s="15">
        <v>1386.8984989999999</v>
      </c>
      <c r="I21" s="502">
        <v>1127.3</v>
      </c>
      <c r="J21" s="502">
        <v>1469.8</v>
      </c>
      <c r="K21" s="500"/>
      <c r="L21" s="253">
        <f t="shared" si="0"/>
        <v>1309.4277356171999</v>
      </c>
      <c r="M21" s="253">
        <f t="shared" si="1"/>
        <v>1329.4742686650497</v>
      </c>
    </row>
    <row r="22" spans="1:13" x14ac:dyDescent="0.2">
      <c r="A22" s="559"/>
      <c r="B22" s="147" t="s">
        <v>225</v>
      </c>
      <c r="C22" s="144">
        <v>741.926462437385</v>
      </c>
      <c r="D22" s="15">
        <v>603.13860655900999</v>
      </c>
      <c r="E22" s="15">
        <v>726.56605037603697</v>
      </c>
      <c r="F22" s="15">
        <v>697.76090253174903</v>
      </c>
      <c r="G22" s="15">
        <v>810.31834463657401</v>
      </c>
      <c r="H22" s="15">
        <v>1161.649126</v>
      </c>
      <c r="I22" s="502">
        <v>824.5</v>
      </c>
      <c r="J22" s="502">
        <v>1360.5</v>
      </c>
      <c r="K22" s="500"/>
      <c r="L22" s="253">
        <f t="shared" si="0"/>
        <v>795.12278464867927</v>
      </c>
      <c r="M22" s="253">
        <f t="shared" si="1"/>
        <v>865.79493656759439</v>
      </c>
    </row>
    <row r="23" spans="1:13" ht="13.5" thickBot="1" x14ac:dyDescent="0.25">
      <c r="A23" s="560"/>
      <c r="B23" s="148" t="s">
        <v>226</v>
      </c>
      <c r="C23" s="145">
        <v>10544.7394870877</v>
      </c>
      <c r="D23" s="140">
        <v>1245.45357325187</v>
      </c>
      <c r="E23" s="140">
        <v>2820.0600569860198</v>
      </c>
      <c r="F23" s="140">
        <v>12630.6888274251</v>
      </c>
      <c r="G23" s="140">
        <v>44114.4123853653</v>
      </c>
      <c r="H23" s="140">
        <v>2219.1497290000002</v>
      </c>
      <c r="I23" s="502">
        <v>7728.3</v>
      </c>
      <c r="J23" s="502">
        <v>10355.6</v>
      </c>
      <c r="K23" s="500"/>
      <c r="L23" s="254">
        <f t="shared" si="0"/>
        <v>11614.686294159426</v>
      </c>
      <c r="M23" s="254">
        <f t="shared" si="1"/>
        <v>11457.300507389498</v>
      </c>
    </row>
    <row r="24" spans="1:13" x14ac:dyDescent="0.2">
      <c r="A24" s="559" t="s">
        <v>481</v>
      </c>
      <c r="B24" s="146" t="s">
        <v>223</v>
      </c>
      <c r="C24" s="143">
        <v>660.4262929583</v>
      </c>
      <c r="D24" s="11">
        <v>485.87743470510202</v>
      </c>
      <c r="E24" s="11">
        <v>868.18399982159099</v>
      </c>
      <c r="F24" s="11">
        <v>812.24719678281997</v>
      </c>
      <c r="G24" s="11">
        <v>1013.62280893141</v>
      </c>
      <c r="H24" s="11">
        <v>679.19576840000002</v>
      </c>
      <c r="I24" s="502">
        <v>1033.7</v>
      </c>
      <c r="J24" s="502">
        <v>1029</v>
      </c>
      <c r="K24" s="500"/>
      <c r="L24" s="252">
        <f t="shared" si="0"/>
        <v>793.32192879988895</v>
      </c>
      <c r="M24" s="252">
        <f t="shared" si="1"/>
        <v>822.78168769990282</v>
      </c>
    </row>
    <row r="25" spans="1:13" x14ac:dyDescent="0.2">
      <c r="A25" s="559"/>
      <c r="B25" s="147" t="s">
        <v>224</v>
      </c>
      <c r="C25" s="144">
        <v>1497.4675435853001</v>
      </c>
      <c r="D25" s="15">
        <v>431.34128544284403</v>
      </c>
      <c r="E25" s="15">
        <v>629.64217373602696</v>
      </c>
      <c r="F25" s="15">
        <v>1193.3767718690301</v>
      </c>
      <c r="G25" s="15">
        <v>1119.1639707192301</v>
      </c>
      <c r="H25" s="15">
        <v>704.25913600000001</v>
      </c>
      <c r="I25" s="502">
        <v>880.3</v>
      </c>
      <c r="J25" s="502">
        <v>1188.3</v>
      </c>
      <c r="K25" s="500"/>
      <c r="L25" s="253">
        <f t="shared" si="0"/>
        <v>922.22155447891873</v>
      </c>
      <c r="M25" s="253">
        <f t="shared" si="1"/>
        <v>955.48136016905391</v>
      </c>
    </row>
    <row r="26" spans="1:13" x14ac:dyDescent="0.2">
      <c r="A26" s="559"/>
      <c r="B26" s="147" t="s">
        <v>225</v>
      </c>
      <c r="C26" s="144">
        <v>420.569143270285</v>
      </c>
      <c r="D26" s="15">
        <v>347.45958491769699</v>
      </c>
      <c r="E26" s="15">
        <v>466.93989118472302</v>
      </c>
      <c r="F26" s="15">
        <v>424.86438305153501</v>
      </c>
      <c r="G26" s="15">
        <v>461.29049477175499</v>
      </c>
      <c r="H26" s="15">
        <v>445.50242070000002</v>
      </c>
      <c r="I26" s="502">
        <v>448.3</v>
      </c>
      <c r="J26" s="502">
        <v>510.6</v>
      </c>
      <c r="K26" s="500"/>
      <c r="L26" s="253">
        <f t="shared" si="0"/>
        <v>430.7037025565707</v>
      </c>
      <c r="M26" s="253">
        <f t="shared" si="1"/>
        <v>440.69073973699938</v>
      </c>
    </row>
    <row r="27" spans="1:13" ht="13.5" thickBot="1" x14ac:dyDescent="0.25">
      <c r="A27" s="560"/>
      <c r="B27" s="148" t="s">
        <v>226</v>
      </c>
      <c r="C27" s="145">
        <v>2489.0762497973001</v>
      </c>
      <c r="D27" s="140">
        <v>12.978423590018901</v>
      </c>
      <c r="E27" s="140">
        <v>300.972020657472</v>
      </c>
      <c r="F27" s="140">
        <v>26281.038486642199</v>
      </c>
      <c r="G27" s="140">
        <v>5473.7285395892704</v>
      </c>
      <c r="H27" s="140">
        <v>708.19622189999995</v>
      </c>
      <c r="I27" s="502">
        <v>539.1</v>
      </c>
      <c r="J27" s="502">
        <v>1936.4</v>
      </c>
      <c r="K27" s="500"/>
      <c r="L27" s="254">
        <f t="shared" si="0"/>
        <v>5115.0128488823229</v>
      </c>
      <c r="M27" s="254">
        <f t="shared" si="1"/>
        <v>4717.6862427720325</v>
      </c>
    </row>
    <row r="28" spans="1:13" x14ac:dyDescent="0.2">
      <c r="A28" s="559" t="s">
        <v>482</v>
      </c>
      <c r="B28" s="146" t="s">
        <v>223</v>
      </c>
      <c r="C28" s="143">
        <v>160.396928781436</v>
      </c>
      <c r="D28" s="11">
        <v>75.346039884089095</v>
      </c>
      <c r="E28" s="11">
        <v>87.536997518122803</v>
      </c>
      <c r="F28" s="11">
        <v>196.52870336691299</v>
      </c>
      <c r="G28" s="11">
        <v>180.43300925541499</v>
      </c>
      <c r="H28" s="11">
        <v>257.99028149999998</v>
      </c>
      <c r="I28" s="502">
        <v>251.3</v>
      </c>
      <c r="J28" s="502">
        <v>385.9</v>
      </c>
      <c r="K28" s="500"/>
      <c r="L28" s="252">
        <f t="shared" si="0"/>
        <v>172.79028004371085</v>
      </c>
      <c r="M28" s="252">
        <f t="shared" si="1"/>
        <v>199.42899503824697</v>
      </c>
    </row>
    <row r="29" spans="1:13" x14ac:dyDescent="0.2">
      <c r="A29" s="559"/>
      <c r="B29" s="147" t="s">
        <v>224</v>
      </c>
      <c r="C29" s="144">
        <v>317.058971489447</v>
      </c>
      <c r="D29" s="15">
        <v>65.430377675251705</v>
      </c>
      <c r="E29" s="15">
        <v>149.34301320345901</v>
      </c>
      <c r="F29" s="15">
        <v>201.98383905976499</v>
      </c>
      <c r="G29" s="15">
        <v>470.82403653113198</v>
      </c>
      <c r="H29" s="15">
        <v>217.29397520000001</v>
      </c>
      <c r="I29" s="502">
        <v>93.6</v>
      </c>
      <c r="J29" s="502">
        <v>94.1</v>
      </c>
      <c r="K29" s="500"/>
      <c r="L29" s="253">
        <f t="shared" si="0"/>
        <v>216.50488759415063</v>
      </c>
      <c r="M29" s="253">
        <f t="shared" si="1"/>
        <v>201.20427664488179</v>
      </c>
    </row>
    <row r="30" spans="1:13" x14ac:dyDescent="0.2">
      <c r="A30" s="559"/>
      <c r="B30" s="147" t="s">
        <v>225</v>
      </c>
      <c r="C30" s="144">
        <v>56.837294197421201</v>
      </c>
      <c r="D30" s="15">
        <v>72.462111114764298</v>
      </c>
      <c r="E30" s="15">
        <v>145.29572421775299</v>
      </c>
      <c r="F30" s="15">
        <v>59.0635110969639</v>
      </c>
      <c r="G30" s="15">
        <v>132.32700627643899</v>
      </c>
      <c r="H30" s="15">
        <v>90.479628529999999</v>
      </c>
      <c r="I30" s="502">
        <v>132.69999999999999</v>
      </c>
      <c r="J30" s="502">
        <v>213</v>
      </c>
      <c r="K30" s="500"/>
      <c r="L30" s="253">
        <f t="shared" si="0"/>
        <v>98.452182204763048</v>
      </c>
      <c r="M30" s="253">
        <f t="shared" si="1"/>
        <v>112.77065942916767</v>
      </c>
    </row>
    <row r="31" spans="1:13" ht="13.5" thickBot="1" x14ac:dyDescent="0.25">
      <c r="A31" s="560"/>
      <c r="B31" s="148" t="s">
        <v>226</v>
      </c>
      <c r="C31" s="145">
        <v>221.55362724642501</v>
      </c>
      <c r="D31" s="140">
        <v>56.955919060889201</v>
      </c>
      <c r="E31" s="140">
        <v>54.175716252100699</v>
      </c>
      <c r="F31" s="140">
        <v>289.91284664148901</v>
      </c>
      <c r="G31" s="140">
        <v>1061.13403639748</v>
      </c>
      <c r="H31" s="140">
        <v>134.7985075</v>
      </c>
      <c r="I31" s="502">
        <v>86.7</v>
      </c>
      <c r="J31" s="502">
        <v>1623.1</v>
      </c>
      <c r="K31" s="500"/>
      <c r="L31" s="254">
        <f t="shared" si="0"/>
        <v>272.17580758548343</v>
      </c>
      <c r="M31" s="254">
        <f t="shared" si="1"/>
        <v>441.04133163729796</v>
      </c>
    </row>
    <row r="32" spans="1:13" x14ac:dyDescent="0.2">
      <c r="A32" s="559" t="s">
        <v>483</v>
      </c>
      <c r="B32" s="146" t="s">
        <v>223</v>
      </c>
      <c r="C32" s="143">
        <v>17.010814359273802</v>
      </c>
      <c r="D32" s="11">
        <v>4.1283359480991804</v>
      </c>
      <c r="E32" s="11">
        <v>0.425814564136899</v>
      </c>
      <c r="F32" s="11">
        <v>3.54753286705134</v>
      </c>
      <c r="G32" s="11">
        <v>4.5808135238568903</v>
      </c>
      <c r="H32" s="11">
        <v>2.2761060820000001</v>
      </c>
      <c r="I32" s="502">
        <v>4.5</v>
      </c>
      <c r="J32" s="502">
        <v>2.6</v>
      </c>
      <c r="K32" s="500"/>
      <c r="L32" s="252">
        <f t="shared" si="0"/>
        <v>5.2099167634883017</v>
      </c>
      <c r="M32" s="252">
        <f t="shared" si="1"/>
        <v>4.8836771680522642</v>
      </c>
    </row>
    <row r="33" spans="1:13" x14ac:dyDescent="0.2">
      <c r="A33" s="559"/>
      <c r="B33" s="147" t="s">
        <v>224</v>
      </c>
      <c r="C33" s="144">
        <v>55.697366671328503</v>
      </c>
      <c r="D33" s="15">
        <v>60.629434000899799</v>
      </c>
      <c r="E33" s="15">
        <v>47.850778875092402</v>
      </c>
      <c r="F33" s="15">
        <v>63.454028010038897</v>
      </c>
      <c r="G33" s="15">
        <v>58.633996841526702</v>
      </c>
      <c r="H33" s="15">
        <v>46.765202070000001</v>
      </c>
      <c r="I33" s="502">
        <v>56</v>
      </c>
      <c r="J33" s="502">
        <v>69</v>
      </c>
      <c r="K33" s="500"/>
      <c r="L33" s="253">
        <f t="shared" si="0"/>
        <v>55.575829495555183</v>
      </c>
      <c r="M33" s="253">
        <f t="shared" si="1"/>
        <v>57.253850808610785</v>
      </c>
    </row>
    <row r="34" spans="1:13" x14ac:dyDescent="0.2">
      <c r="A34" s="559"/>
      <c r="B34" s="147" t="s">
        <v>225</v>
      </c>
      <c r="C34" s="144">
        <v>7.2598274970206704</v>
      </c>
      <c r="D34" s="15">
        <v>3.6940560396611399</v>
      </c>
      <c r="E34" s="15">
        <v>4.0673705633146904</v>
      </c>
      <c r="F34" s="15">
        <v>3.4021092417940699</v>
      </c>
      <c r="G34" s="15">
        <v>10.3711426532616</v>
      </c>
      <c r="H34" s="15">
        <v>7.0473596330000001</v>
      </c>
      <c r="I34" s="502">
        <v>10</v>
      </c>
      <c r="J34" s="502">
        <v>46.1</v>
      </c>
      <c r="K34" s="500"/>
      <c r="L34" s="253">
        <f t="shared" si="0"/>
        <v>6.5488379468645954</v>
      </c>
      <c r="M34" s="253">
        <f t="shared" si="1"/>
        <v>11.492733203506521</v>
      </c>
    </row>
    <row r="35" spans="1:13" ht="13.5" thickBot="1" x14ac:dyDescent="0.25">
      <c r="A35" s="560"/>
      <c r="B35" s="148" t="s">
        <v>226</v>
      </c>
      <c r="C35" s="145">
        <v>58.8085045912647</v>
      </c>
      <c r="D35" s="140">
        <v>2.4209862715141899</v>
      </c>
      <c r="E35" s="140">
        <v>84.271946874231901</v>
      </c>
      <c r="F35" s="140">
        <v>146.002111193438</v>
      </c>
      <c r="G35" s="140">
        <v>563.80376049463496</v>
      </c>
      <c r="H35" s="140">
        <v>55.481335770000001</v>
      </c>
      <c r="I35" s="502">
        <v>55.3</v>
      </c>
      <c r="J35" s="502">
        <v>229.8</v>
      </c>
      <c r="K35" s="500"/>
      <c r="L35" s="254">
        <f t="shared" si="0"/>
        <v>138.01266359929767</v>
      </c>
      <c r="M35" s="254">
        <f t="shared" si="1"/>
        <v>149.48608064938546</v>
      </c>
    </row>
    <row r="36" spans="1:13" x14ac:dyDescent="0.2">
      <c r="A36" s="559" t="s">
        <v>484</v>
      </c>
      <c r="B36" s="146" t="s">
        <v>223</v>
      </c>
      <c r="C36" s="143">
        <v>10.9160673074353</v>
      </c>
      <c r="D36" s="11">
        <v>2.5715665558446599</v>
      </c>
      <c r="E36" s="11">
        <v>15.4311580156815</v>
      </c>
      <c r="F36" s="11">
        <v>11.4419164032109</v>
      </c>
      <c r="G36" s="11">
        <v>21.2334318014296</v>
      </c>
      <c r="H36" s="11">
        <v>17.804041940000001</v>
      </c>
      <c r="I36" s="502">
        <v>41.8</v>
      </c>
      <c r="J36" s="502">
        <v>13.7</v>
      </c>
      <c r="K36" s="500"/>
      <c r="L36" s="252">
        <f t="shared" si="0"/>
        <v>17.314026003371708</v>
      </c>
      <c r="M36" s="252">
        <f t="shared" si="1"/>
        <v>16.862272752950243</v>
      </c>
    </row>
    <row r="37" spans="1:13" x14ac:dyDescent="0.2">
      <c r="A37" s="559"/>
      <c r="B37" s="147" t="s">
        <v>224</v>
      </c>
      <c r="C37" s="144">
        <v>0.15084166716126499</v>
      </c>
      <c r="D37" s="15">
        <v>0.60988057905916004</v>
      </c>
      <c r="E37" s="15">
        <v>22.880664987276301</v>
      </c>
      <c r="F37" s="15">
        <v>4.5284769298227596</v>
      </c>
      <c r="G37" s="15">
        <v>5.9189010290053803</v>
      </c>
      <c r="H37" s="15">
        <v>0.494152551</v>
      </c>
      <c r="I37" s="502">
        <v>1.1000000000000001</v>
      </c>
      <c r="J37" s="502">
        <v>0</v>
      </c>
      <c r="K37" s="500"/>
      <c r="L37" s="253">
        <f t="shared" si="0"/>
        <v>5.0975596776178378</v>
      </c>
      <c r="M37" s="253">
        <f t="shared" si="1"/>
        <v>4.4603647179156081</v>
      </c>
    </row>
    <row r="38" spans="1:13" x14ac:dyDescent="0.2">
      <c r="A38" s="559"/>
      <c r="B38" s="147" t="s">
        <v>225</v>
      </c>
      <c r="C38" s="144">
        <v>1.83700788464329</v>
      </c>
      <c r="D38" s="15">
        <v>1.5338172342604399</v>
      </c>
      <c r="E38" s="15">
        <v>4.4125314491059804</v>
      </c>
      <c r="F38" s="15">
        <v>3.7075314559824801</v>
      </c>
      <c r="G38" s="15">
        <v>11.206318324646199</v>
      </c>
      <c r="H38" s="15">
        <v>4.6216362530000001</v>
      </c>
      <c r="I38" s="502">
        <v>1.8</v>
      </c>
      <c r="J38" s="502">
        <v>2.9</v>
      </c>
      <c r="K38" s="500"/>
      <c r="L38" s="253">
        <f t="shared" si="0"/>
        <v>4.1598346573769129</v>
      </c>
      <c r="M38" s="253">
        <f t="shared" si="1"/>
        <v>4.0023553252047988</v>
      </c>
    </row>
    <row r="39" spans="1:13" ht="13.5" thickBot="1" x14ac:dyDescent="0.25">
      <c r="A39" s="560"/>
      <c r="B39" s="148" t="s">
        <v>226</v>
      </c>
      <c r="C39" s="145">
        <v>2.14747964169384</v>
      </c>
      <c r="D39" s="140">
        <v>1.82722247367949</v>
      </c>
      <c r="E39" s="140">
        <v>0.81010576923071598</v>
      </c>
      <c r="F39" s="140">
        <v>1.1483374784734099</v>
      </c>
      <c r="G39" s="140">
        <v>3.5900339694085299</v>
      </c>
      <c r="H39" s="140">
        <v>1.1848901169999999</v>
      </c>
      <c r="I39" s="502">
        <v>0.5</v>
      </c>
      <c r="J39" s="502">
        <v>0.2</v>
      </c>
      <c r="K39" s="500"/>
      <c r="L39" s="254">
        <f t="shared" si="0"/>
        <v>1.601152778497998</v>
      </c>
      <c r="M39" s="254">
        <f t="shared" si="1"/>
        <v>1.4260086811857482</v>
      </c>
    </row>
    <row r="40" spans="1:13" x14ac:dyDescent="0.2">
      <c r="A40" s="559" t="s">
        <v>485</v>
      </c>
      <c r="B40" s="146" t="s">
        <v>223</v>
      </c>
      <c r="C40" s="143">
        <v>408.807700520205</v>
      </c>
      <c r="D40" s="11">
        <v>217.24935986089801</v>
      </c>
      <c r="E40" s="11">
        <v>455.25407948435401</v>
      </c>
      <c r="F40" s="11">
        <v>474.89340552116602</v>
      </c>
      <c r="G40" s="11">
        <v>417.81873712868202</v>
      </c>
      <c r="H40" s="11">
        <v>412.59502780000003</v>
      </c>
      <c r="I40" s="502">
        <v>378.3</v>
      </c>
      <c r="J40" s="502">
        <v>654.20000000000005</v>
      </c>
      <c r="K40" s="500"/>
      <c r="L40" s="252">
        <f t="shared" si="0"/>
        <v>394.98833004504365</v>
      </c>
      <c r="M40" s="252">
        <f t="shared" si="1"/>
        <v>427.38978878941316</v>
      </c>
    </row>
    <row r="41" spans="1:13" x14ac:dyDescent="0.2">
      <c r="A41" s="559"/>
      <c r="B41" s="147" t="s">
        <v>224</v>
      </c>
      <c r="C41" s="144">
        <v>638.311583880532</v>
      </c>
      <c r="D41" s="15">
        <v>220.83263646778801</v>
      </c>
      <c r="E41" s="15">
        <v>1088.0071710848899</v>
      </c>
      <c r="F41" s="15">
        <v>1275.7445215995999</v>
      </c>
      <c r="G41" s="15">
        <v>417.23525835325802</v>
      </c>
      <c r="H41" s="15">
        <v>407.28529989999998</v>
      </c>
      <c r="I41" s="502">
        <v>263.2</v>
      </c>
      <c r="J41" s="502">
        <v>337.5</v>
      </c>
      <c r="K41" s="500"/>
      <c r="L41" s="253">
        <f t="shared" si="0"/>
        <v>615.80235304086693</v>
      </c>
      <c r="M41" s="253">
        <f t="shared" si="1"/>
        <v>581.01455891075852</v>
      </c>
    </row>
    <row r="42" spans="1:13" x14ac:dyDescent="0.2">
      <c r="A42" s="559"/>
      <c r="B42" s="147" t="s">
        <v>225</v>
      </c>
      <c r="C42" s="144">
        <v>127.54922134660799</v>
      </c>
      <c r="D42" s="15">
        <v>103.215146528231</v>
      </c>
      <c r="E42" s="15">
        <v>199.445236783274</v>
      </c>
      <c r="F42" s="15">
        <v>152.581514644398</v>
      </c>
      <c r="G42" s="15">
        <v>176.94603519885601</v>
      </c>
      <c r="H42" s="15">
        <v>166.4452747</v>
      </c>
      <c r="I42" s="502">
        <v>155.5</v>
      </c>
      <c r="J42" s="502">
        <v>216</v>
      </c>
      <c r="K42" s="500"/>
      <c r="L42" s="253">
        <f t="shared" si="0"/>
        <v>154.52606131448101</v>
      </c>
      <c r="M42" s="253">
        <f t="shared" si="1"/>
        <v>162.21030365017089</v>
      </c>
    </row>
    <row r="43" spans="1:13" ht="13.5" thickBot="1" x14ac:dyDescent="0.25">
      <c r="A43" s="560"/>
      <c r="B43" s="148" t="s">
        <v>226</v>
      </c>
      <c r="C43" s="145">
        <v>520.54479605059203</v>
      </c>
      <c r="D43" s="140">
        <v>2681.8934966636698</v>
      </c>
      <c r="E43" s="140">
        <v>69.436226764836206</v>
      </c>
      <c r="F43" s="140">
        <v>2309.9013285484002</v>
      </c>
      <c r="G43" s="140">
        <v>1649.44306456917</v>
      </c>
      <c r="H43" s="140">
        <v>392.50755980000002</v>
      </c>
      <c r="I43" s="502">
        <v>144.30000000000001</v>
      </c>
      <c r="J43" s="502">
        <v>283.5</v>
      </c>
      <c r="K43" s="500"/>
      <c r="L43" s="254">
        <f t="shared" si="0"/>
        <v>1109.7180674852384</v>
      </c>
      <c r="M43" s="254">
        <f t="shared" si="1"/>
        <v>1006.4408090495837</v>
      </c>
    </row>
    <row r="44" spans="1:13" x14ac:dyDescent="0.2">
      <c r="A44" s="559" t="s">
        <v>486</v>
      </c>
      <c r="B44" s="146" t="s">
        <v>223</v>
      </c>
      <c r="C44" s="143">
        <v>6.9749043649673599</v>
      </c>
      <c r="D44" s="11">
        <v>1.2483736867733399</v>
      </c>
      <c r="E44" s="11">
        <v>3.9725819640725</v>
      </c>
      <c r="F44" s="11">
        <v>1.4832307831898</v>
      </c>
      <c r="G44" s="11">
        <v>3.6930938526090502</v>
      </c>
      <c r="H44" s="11">
        <v>7.9222908509999996</v>
      </c>
      <c r="I44" s="502">
        <v>2.2999999999999998</v>
      </c>
      <c r="J44" s="502">
        <v>11.2</v>
      </c>
      <c r="K44" s="500"/>
      <c r="L44" s="252">
        <f t="shared" si="0"/>
        <v>3.9420679289445784</v>
      </c>
      <c r="M44" s="252">
        <f t="shared" si="1"/>
        <v>4.8493094378265056</v>
      </c>
    </row>
    <row r="45" spans="1:13" x14ac:dyDescent="0.2">
      <c r="A45" s="559"/>
      <c r="B45" s="147" t="s">
        <v>224</v>
      </c>
      <c r="C45" s="144">
        <v>3.1378865979380002E-3</v>
      </c>
      <c r="D45" s="15">
        <v>12.1296184718204</v>
      </c>
      <c r="E45" s="15">
        <v>1.66098368577804</v>
      </c>
      <c r="F45" s="15">
        <v>6.8361689163860997E-2</v>
      </c>
      <c r="G45" s="15">
        <v>5.7905196395919196</v>
      </c>
      <c r="H45" s="15">
        <v>1.406440752</v>
      </c>
      <c r="I45" s="502">
        <v>1.2</v>
      </c>
      <c r="J45" s="502">
        <v>0.3</v>
      </c>
      <c r="K45" s="500"/>
      <c r="L45" s="253">
        <f t="shared" si="0"/>
        <v>3.1798660178503089</v>
      </c>
      <c r="M45" s="253">
        <f t="shared" si="1"/>
        <v>2.8198827656190204</v>
      </c>
    </row>
    <row r="46" spans="1:13" x14ac:dyDescent="0.2">
      <c r="A46" s="559"/>
      <c r="B46" s="147" t="s">
        <v>225</v>
      </c>
      <c r="C46" s="144">
        <v>29.603016859795101</v>
      </c>
      <c r="D46" s="15">
        <v>11.9612754409053</v>
      </c>
      <c r="E46" s="15">
        <v>21.8729368465543</v>
      </c>
      <c r="F46" s="15">
        <v>33.624873986307598</v>
      </c>
      <c r="G46" s="15">
        <v>20.5437458910299</v>
      </c>
      <c r="H46" s="15">
        <v>28.573763159999999</v>
      </c>
      <c r="I46" s="502">
        <v>12.9</v>
      </c>
      <c r="J46" s="502">
        <v>45.5</v>
      </c>
      <c r="K46" s="500"/>
      <c r="L46" s="253">
        <f t="shared" si="0"/>
        <v>22.725658883513173</v>
      </c>
      <c r="M46" s="253">
        <f t="shared" si="1"/>
        <v>25.572451523074026</v>
      </c>
    </row>
    <row r="47" spans="1:13" ht="13.5" thickBot="1" x14ac:dyDescent="0.25">
      <c r="A47" s="560"/>
      <c r="B47" s="148" t="s">
        <v>226</v>
      </c>
      <c r="C47" s="145">
        <v>821.37153508089796</v>
      </c>
      <c r="D47" s="140">
        <v>232.05500503212099</v>
      </c>
      <c r="E47" s="140">
        <v>484.66193630369003</v>
      </c>
      <c r="F47" s="140">
        <v>1066.9968489067801</v>
      </c>
      <c r="G47" s="140">
        <v>4474.9124601777303</v>
      </c>
      <c r="H47" s="140">
        <v>610.44233350000002</v>
      </c>
      <c r="I47" s="502">
        <v>935</v>
      </c>
      <c r="J47" s="502">
        <v>1511.8</v>
      </c>
      <c r="K47" s="500"/>
      <c r="L47" s="254">
        <f t="shared" si="0"/>
        <v>1232.2057312858885</v>
      </c>
      <c r="M47" s="254">
        <f t="shared" si="1"/>
        <v>1267.1550148751523</v>
      </c>
    </row>
    <row r="48" spans="1:13" x14ac:dyDescent="0.2">
      <c r="A48" s="559" t="s">
        <v>487</v>
      </c>
      <c r="B48" s="146" t="s">
        <v>223</v>
      </c>
      <c r="C48" s="143">
        <v>45.1732371793683</v>
      </c>
      <c r="D48" s="11">
        <v>18.386494751329298</v>
      </c>
      <c r="E48" s="11">
        <v>23.252440761184101</v>
      </c>
      <c r="F48" s="11">
        <v>41.597487006618898</v>
      </c>
      <c r="G48" s="11">
        <v>40.012625362635198</v>
      </c>
      <c r="H48" s="11">
        <v>152.18414110000001</v>
      </c>
      <c r="I48" s="502">
        <v>52.1</v>
      </c>
      <c r="J48" s="502">
        <v>60.2</v>
      </c>
      <c r="K48" s="500"/>
      <c r="L48" s="252">
        <f t="shared" si="0"/>
        <v>53.243775165876549</v>
      </c>
      <c r="M48" s="252">
        <f t="shared" si="1"/>
        <v>54.113303270141976</v>
      </c>
    </row>
    <row r="49" spans="1:13" x14ac:dyDescent="0.2">
      <c r="A49" s="559"/>
      <c r="B49" s="147" t="s">
        <v>224</v>
      </c>
      <c r="C49" s="144">
        <v>101.621842444175</v>
      </c>
      <c r="D49" s="15">
        <v>93.524956330884606</v>
      </c>
      <c r="E49" s="15">
        <v>95.319246696501907</v>
      </c>
      <c r="F49" s="15">
        <v>85.748066551057306</v>
      </c>
      <c r="G49" s="15">
        <v>105.446341249536</v>
      </c>
      <c r="H49" s="15">
        <v>96.507666490000005</v>
      </c>
      <c r="I49" s="502">
        <v>139.9</v>
      </c>
      <c r="J49" s="502">
        <v>245</v>
      </c>
      <c r="K49" s="500"/>
      <c r="L49" s="253">
        <f t="shared" si="0"/>
        <v>102.58115996602213</v>
      </c>
      <c r="M49" s="253">
        <f t="shared" si="1"/>
        <v>120.38351497026936</v>
      </c>
    </row>
    <row r="50" spans="1:13" x14ac:dyDescent="0.2">
      <c r="A50" s="559"/>
      <c r="B50" s="147" t="s">
        <v>225</v>
      </c>
      <c r="C50" s="144">
        <v>6.0422312602372097</v>
      </c>
      <c r="D50" s="15">
        <v>13.2116746123256</v>
      </c>
      <c r="E50" s="15">
        <v>7.05004389599332</v>
      </c>
      <c r="F50" s="15">
        <v>5.8066695523823704</v>
      </c>
      <c r="G50" s="15">
        <v>13.299588686467001</v>
      </c>
      <c r="H50" s="15">
        <v>14.681817990000001</v>
      </c>
      <c r="I50" s="502">
        <v>6.3</v>
      </c>
      <c r="J50" s="502">
        <v>23.2</v>
      </c>
      <c r="K50" s="500"/>
      <c r="L50" s="253">
        <f t="shared" si="0"/>
        <v>9.4845751424865004</v>
      </c>
      <c r="M50" s="253">
        <f t="shared" si="1"/>
        <v>11.199003249675687</v>
      </c>
    </row>
    <row r="51" spans="1:13" ht="13.5" thickBot="1" x14ac:dyDescent="0.25">
      <c r="A51" s="560"/>
      <c r="B51" s="148" t="s">
        <v>226</v>
      </c>
      <c r="C51" s="145">
        <v>87.860182366557595</v>
      </c>
      <c r="D51" s="140">
        <v>1.62435708104207</v>
      </c>
      <c r="E51" s="140">
        <v>2.6956012511910901</v>
      </c>
      <c r="F51" s="140">
        <v>1582.69998645649</v>
      </c>
      <c r="G51" s="140">
        <v>363.04820197122802</v>
      </c>
      <c r="H51" s="140">
        <v>20.070696160000001</v>
      </c>
      <c r="I51" s="502">
        <v>0.5</v>
      </c>
      <c r="J51" s="502">
        <v>171.3</v>
      </c>
      <c r="K51" s="500"/>
      <c r="L51" s="254">
        <f t="shared" si="0"/>
        <v>294.07128932664409</v>
      </c>
      <c r="M51" s="254">
        <f t="shared" si="1"/>
        <v>278.7248781608136</v>
      </c>
    </row>
    <row r="52" spans="1:13" x14ac:dyDescent="0.2">
      <c r="A52" s="559" t="s">
        <v>488</v>
      </c>
      <c r="B52" s="146" t="s">
        <v>223</v>
      </c>
      <c r="C52" s="143">
        <v>1.3305509772625399</v>
      </c>
      <c r="D52" s="11">
        <v>2.61292329203813</v>
      </c>
      <c r="E52" s="11">
        <v>0.32261948601231699</v>
      </c>
      <c r="F52" s="11">
        <v>0.74180440294919103</v>
      </c>
      <c r="G52" s="11">
        <v>0.31400810610906599</v>
      </c>
      <c r="H52" s="11">
        <v>2.1217116159999998</v>
      </c>
      <c r="I52" s="502">
        <v>1</v>
      </c>
      <c r="J52" s="502">
        <v>3.7</v>
      </c>
      <c r="K52" s="500"/>
      <c r="L52" s="252">
        <f t="shared" si="0"/>
        <v>1.2062311257673204</v>
      </c>
      <c r="M52" s="252">
        <f t="shared" si="1"/>
        <v>1.5179522350464052</v>
      </c>
    </row>
    <row r="53" spans="1:13" x14ac:dyDescent="0.2">
      <c r="A53" s="559"/>
      <c r="B53" s="147" t="s">
        <v>224</v>
      </c>
      <c r="C53" s="144">
        <v>0.83291807432439002</v>
      </c>
      <c r="D53" s="15">
        <v>0</v>
      </c>
      <c r="E53" s="15">
        <v>2.2080958798614998E-2</v>
      </c>
      <c r="F53" s="15">
        <v>0</v>
      </c>
      <c r="G53" s="15">
        <v>2.4679054054049999E-2</v>
      </c>
      <c r="H53" s="15">
        <v>0</v>
      </c>
      <c r="I53" s="502">
        <v>0</v>
      </c>
      <c r="J53" s="502">
        <v>0</v>
      </c>
      <c r="K53" s="500"/>
      <c r="L53" s="253">
        <f t="shared" si="0"/>
        <v>0.12566829816815073</v>
      </c>
      <c r="M53" s="253">
        <f t="shared" si="1"/>
        <v>0.10995976089713189</v>
      </c>
    </row>
    <row r="54" spans="1:13" x14ac:dyDescent="0.2">
      <c r="A54" s="559"/>
      <c r="B54" s="147" t="s">
        <v>225</v>
      </c>
      <c r="C54" s="144">
        <v>2.5596747982802102</v>
      </c>
      <c r="D54" s="15">
        <v>0.55713322918504005</v>
      </c>
      <c r="E54" s="15">
        <v>2.06245183171366</v>
      </c>
      <c r="F54" s="15">
        <v>0.76423100245805398</v>
      </c>
      <c r="G54" s="15">
        <v>2.2579694366234699</v>
      </c>
      <c r="H54" s="15">
        <v>0.41602742599999998</v>
      </c>
      <c r="I54" s="502">
        <v>1.4</v>
      </c>
      <c r="J54" s="502">
        <v>5.9</v>
      </c>
      <c r="K54" s="500"/>
      <c r="L54" s="253">
        <f t="shared" si="0"/>
        <v>1.4310696748943477</v>
      </c>
      <c r="M54" s="253">
        <f t="shared" si="1"/>
        <v>1.9896859655325543</v>
      </c>
    </row>
    <row r="55" spans="1:13" ht="13.5" thickBot="1" x14ac:dyDescent="0.25">
      <c r="A55" s="560"/>
      <c r="B55" s="148" t="s">
        <v>226</v>
      </c>
      <c r="C55" s="145">
        <v>5.2534865952745298</v>
      </c>
      <c r="D55" s="140">
        <v>2.9088074546813999E-2</v>
      </c>
      <c r="E55" s="140">
        <v>1.13192048087374</v>
      </c>
      <c r="F55" s="140">
        <v>4.7202074229804403</v>
      </c>
      <c r="G55" s="140">
        <v>0.64774248136670698</v>
      </c>
      <c r="H55" s="140">
        <v>3.5605010180000001</v>
      </c>
      <c r="I55" s="502">
        <v>0</v>
      </c>
      <c r="J55" s="502">
        <v>36.6</v>
      </c>
      <c r="K55" s="500"/>
      <c r="L55" s="254">
        <f t="shared" si="0"/>
        <v>2.1918494390060332</v>
      </c>
      <c r="M55" s="254">
        <f t="shared" si="1"/>
        <v>6.4928682591302795</v>
      </c>
    </row>
    <row r="56" spans="1:13" x14ac:dyDescent="0.2">
      <c r="A56" s="559" t="s">
        <v>489</v>
      </c>
      <c r="B56" s="146" t="s">
        <v>223</v>
      </c>
      <c r="C56" s="143">
        <v>691.88955577296895</v>
      </c>
      <c r="D56" s="11">
        <v>780.40930195801695</v>
      </c>
      <c r="E56" s="11">
        <v>1096.1274865350499</v>
      </c>
      <c r="F56" s="11">
        <v>449.50888766419899</v>
      </c>
      <c r="G56" s="11">
        <v>764.82409738666502</v>
      </c>
      <c r="H56" s="11">
        <v>818.17504020000001</v>
      </c>
      <c r="I56" s="502">
        <v>1467.8</v>
      </c>
      <c r="J56" s="502">
        <v>1377.9</v>
      </c>
      <c r="K56" s="500"/>
      <c r="L56" s="252">
        <f t="shared" si="0"/>
        <v>866.96205278812863</v>
      </c>
      <c r="M56" s="252">
        <f t="shared" si="1"/>
        <v>930.82929618961248</v>
      </c>
    </row>
    <row r="57" spans="1:13" x14ac:dyDescent="0.2">
      <c r="A57" s="559"/>
      <c r="B57" s="147" t="s">
        <v>224</v>
      </c>
      <c r="C57" s="144">
        <v>0.275028360467796</v>
      </c>
      <c r="D57" s="15">
        <v>0</v>
      </c>
      <c r="E57" s="15">
        <v>6.8313591022440001E-3</v>
      </c>
      <c r="F57" s="15">
        <v>1.08371030764684</v>
      </c>
      <c r="G57" s="15">
        <v>0.16942564020845199</v>
      </c>
      <c r="H57" s="15">
        <v>0.16726914400000001</v>
      </c>
      <c r="I57" s="502">
        <v>0.1</v>
      </c>
      <c r="J57" s="502">
        <v>0</v>
      </c>
      <c r="K57" s="500"/>
      <c r="L57" s="253">
        <f t="shared" si="0"/>
        <v>0.25746640163219026</v>
      </c>
      <c r="M57" s="253">
        <f t="shared" si="1"/>
        <v>0.22528310142816649</v>
      </c>
    </row>
    <row r="58" spans="1:13" x14ac:dyDescent="0.2">
      <c r="A58" s="559"/>
      <c r="B58" s="147" t="s">
        <v>225</v>
      </c>
      <c r="C58" s="144">
        <v>107.94064442297</v>
      </c>
      <c r="D58" s="15">
        <v>48.613476260970998</v>
      </c>
      <c r="E58" s="15">
        <v>138.431207507642</v>
      </c>
      <c r="F58" s="15">
        <v>156.34178875929501</v>
      </c>
      <c r="G58" s="15">
        <v>187.50417201594101</v>
      </c>
      <c r="H58" s="15">
        <v>162.61596359999999</v>
      </c>
      <c r="I58" s="502">
        <v>86.5</v>
      </c>
      <c r="J58" s="502">
        <v>155.69999999999999</v>
      </c>
      <c r="K58" s="500"/>
      <c r="L58" s="253">
        <f t="shared" si="0"/>
        <v>126.84960750954556</v>
      </c>
      <c r="M58" s="253">
        <f t="shared" si="1"/>
        <v>130.45590657085236</v>
      </c>
    </row>
    <row r="59" spans="1:13" ht="13.5" thickBot="1" x14ac:dyDescent="0.25">
      <c r="A59" s="560"/>
      <c r="B59" s="148" t="s">
        <v>226</v>
      </c>
      <c r="C59" s="145">
        <v>0</v>
      </c>
      <c r="D59" s="140">
        <v>0.98959359605920005</v>
      </c>
      <c r="E59" s="140">
        <v>24.617702930173301</v>
      </c>
      <c r="F59" s="140">
        <v>253.48287265805001</v>
      </c>
      <c r="G59" s="140">
        <v>65.101238720409</v>
      </c>
      <c r="H59" s="140">
        <v>7.9176650589999999</v>
      </c>
      <c r="I59" s="502">
        <v>0</v>
      </c>
      <c r="J59" s="502">
        <v>15.9</v>
      </c>
      <c r="K59" s="500"/>
      <c r="L59" s="254">
        <f t="shared" si="0"/>
        <v>50.301296137670214</v>
      </c>
      <c r="M59" s="254">
        <f t="shared" si="1"/>
        <v>46.001134120461437</v>
      </c>
    </row>
    <row r="60" spans="1:13" x14ac:dyDescent="0.2">
      <c r="A60" s="559" t="s">
        <v>490</v>
      </c>
      <c r="B60" s="146" t="s">
        <v>223</v>
      </c>
      <c r="C60" s="143">
        <v>2467.7661877998298</v>
      </c>
      <c r="D60" s="11">
        <v>1339.3003495657999</v>
      </c>
      <c r="E60" s="11">
        <v>2190.1389174246401</v>
      </c>
      <c r="F60" s="11">
        <v>2518.7796480997599</v>
      </c>
      <c r="G60" s="11">
        <v>2119.5939644868499</v>
      </c>
      <c r="H60" s="11">
        <v>2105.6435649999999</v>
      </c>
      <c r="I60" s="502">
        <v>5129</v>
      </c>
      <c r="J60" s="502">
        <v>10512.6</v>
      </c>
      <c r="K60" s="500"/>
      <c r="L60" s="252">
        <f t="shared" si="0"/>
        <v>2552.8889474824114</v>
      </c>
      <c r="M60" s="252">
        <f t="shared" si="1"/>
        <v>3547.8528290471104</v>
      </c>
    </row>
    <row r="61" spans="1:13" x14ac:dyDescent="0.2">
      <c r="A61" s="559"/>
      <c r="B61" s="147" t="s">
        <v>224</v>
      </c>
      <c r="C61" s="144">
        <v>190.665535050166</v>
      </c>
      <c r="D61" s="15">
        <v>63.131977714235603</v>
      </c>
      <c r="E61" s="15">
        <v>253.17495535249</v>
      </c>
      <c r="F61" s="15">
        <v>185.24831528539301</v>
      </c>
      <c r="G61" s="15">
        <v>115.34206088252</v>
      </c>
      <c r="H61" s="15">
        <v>161.81835749999999</v>
      </c>
      <c r="I61" s="502">
        <v>6.2</v>
      </c>
      <c r="J61" s="502">
        <v>63.1</v>
      </c>
      <c r="K61" s="500"/>
      <c r="L61" s="253">
        <f t="shared" si="0"/>
        <v>139.36874311211497</v>
      </c>
      <c r="M61" s="253">
        <f t="shared" si="1"/>
        <v>129.83515022310058</v>
      </c>
    </row>
    <row r="62" spans="1:13" x14ac:dyDescent="0.2">
      <c r="A62" s="559"/>
      <c r="B62" s="147" t="s">
        <v>225</v>
      </c>
      <c r="C62" s="144">
        <v>516.29586302799601</v>
      </c>
      <c r="D62" s="15">
        <v>292.79112791402503</v>
      </c>
      <c r="E62" s="15">
        <v>1065.8189063427201</v>
      </c>
      <c r="F62" s="15">
        <v>924.05048289033402</v>
      </c>
      <c r="G62" s="15">
        <v>1197.6885352012901</v>
      </c>
      <c r="H62" s="15">
        <v>948.50648799999999</v>
      </c>
      <c r="I62" s="502">
        <v>774.4</v>
      </c>
      <c r="J62" s="502">
        <v>1044.5</v>
      </c>
      <c r="K62" s="500"/>
      <c r="L62" s="253">
        <f t="shared" si="0"/>
        <v>817.07877191090927</v>
      </c>
      <c r="M62" s="253">
        <f t="shared" si="1"/>
        <v>845.5064254220456</v>
      </c>
    </row>
    <row r="63" spans="1:13" ht="13.5" thickBot="1" x14ac:dyDescent="0.25">
      <c r="A63" s="560"/>
      <c r="B63" s="148" t="s">
        <v>226</v>
      </c>
      <c r="C63" s="145">
        <v>10.294893360917699</v>
      </c>
      <c r="D63" s="140">
        <v>10.755154810498199</v>
      </c>
      <c r="E63" s="140">
        <v>397.84500281990699</v>
      </c>
      <c r="F63" s="140">
        <v>6868.6772582983203</v>
      </c>
      <c r="G63" s="140">
        <v>3181.3682022370999</v>
      </c>
      <c r="H63" s="140">
        <v>616.10186739999995</v>
      </c>
      <c r="I63" s="502">
        <v>360.3</v>
      </c>
      <c r="J63" s="502">
        <v>927.6</v>
      </c>
      <c r="K63" s="500"/>
      <c r="L63" s="254">
        <f t="shared" si="0"/>
        <v>1635.0489112752491</v>
      </c>
      <c r="M63" s="254">
        <f t="shared" si="1"/>
        <v>1546.617797365843</v>
      </c>
    </row>
    <row r="64" spans="1:13" x14ac:dyDescent="0.2">
      <c r="A64" s="559" t="s">
        <v>491</v>
      </c>
      <c r="B64" s="146" t="s">
        <v>223</v>
      </c>
      <c r="C64" s="143">
        <v>327.85476085255402</v>
      </c>
      <c r="D64" s="11">
        <v>228.331831861653</v>
      </c>
      <c r="E64" s="11">
        <v>205.34142298109199</v>
      </c>
      <c r="F64" s="11">
        <v>385.572504083063</v>
      </c>
      <c r="G64" s="11">
        <v>320.26568809891597</v>
      </c>
      <c r="H64" s="11">
        <v>429.41368240000003</v>
      </c>
      <c r="I64" s="502">
        <v>272.39999999999998</v>
      </c>
      <c r="J64" s="502">
        <v>603.20000000000005</v>
      </c>
      <c r="K64" s="500"/>
      <c r="L64" s="252">
        <f t="shared" si="0"/>
        <v>309.88284146818256</v>
      </c>
      <c r="M64" s="252">
        <f t="shared" si="1"/>
        <v>346.54748628465973</v>
      </c>
    </row>
    <row r="65" spans="1:13" x14ac:dyDescent="0.2">
      <c r="A65" s="559"/>
      <c r="B65" s="147" t="s">
        <v>224</v>
      </c>
      <c r="C65" s="144">
        <v>2008.71007410536</v>
      </c>
      <c r="D65" s="15">
        <v>1476.92424625546</v>
      </c>
      <c r="E65" s="15">
        <v>2145.1046297160401</v>
      </c>
      <c r="F65" s="15">
        <v>2911.3937775192499</v>
      </c>
      <c r="G65" s="15">
        <v>1810.1586449968599</v>
      </c>
      <c r="H65" s="15">
        <v>1387.314116</v>
      </c>
      <c r="I65" s="502">
        <v>1637.3</v>
      </c>
      <c r="J65" s="502">
        <v>3441.3</v>
      </c>
      <c r="K65" s="500"/>
      <c r="L65" s="253">
        <f t="shared" si="0"/>
        <v>1910.9864983704242</v>
      </c>
      <c r="M65" s="253">
        <f t="shared" si="1"/>
        <v>2102.275686074121</v>
      </c>
    </row>
    <row r="66" spans="1:13" x14ac:dyDescent="0.2">
      <c r="A66" s="559"/>
      <c r="B66" s="147" t="s">
        <v>225</v>
      </c>
      <c r="C66" s="144">
        <v>106.66608107559399</v>
      </c>
      <c r="D66" s="15">
        <v>132.218367275861</v>
      </c>
      <c r="E66" s="15">
        <v>194.50426842987699</v>
      </c>
      <c r="F66" s="15">
        <v>145.128627709288</v>
      </c>
      <c r="G66" s="15">
        <v>284.32823241533202</v>
      </c>
      <c r="H66" s="15">
        <v>309.7340825</v>
      </c>
      <c r="I66" s="502">
        <v>361.4</v>
      </c>
      <c r="J66" s="502">
        <v>392</v>
      </c>
      <c r="K66" s="500"/>
      <c r="L66" s="253">
        <f t="shared" si="0"/>
        <v>219.13995134370745</v>
      </c>
      <c r="M66" s="253">
        <f t="shared" si="1"/>
        <v>240.74745742574402</v>
      </c>
    </row>
    <row r="67" spans="1:13" ht="13.5" thickBot="1" x14ac:dyDescent="0.25">
      <c r="A67" s="560"/>
      <c r="B67" s="148" t="s">
        <v>226</v>
      </c>
      <c r="C67" s="145">
        <v>1430.5376477924301</v>
      </c>
      <c r="D67" s="140">
        <v>235.238542205698</v>
      </c>
      <c r="E67" s="140">
        <v>90.340133100967293</v>
      </c>
      <c r="F67" s="140">
        <v>8797.9481903248306</v>
      </c>
      <c r="G67" s="140">
        <v>5021.5126880750504</v>
      </c>
      <c r="H67" s="140">
        <v>132.42802449999999</v>
      </c>
      <c r="I67" s="502">
        <v>99.1</v>
      </c>
      <c r="J67" s="502">
        <v>3159.5</v>
      </c>
      <c r="K67" s="500"/>
      <c r="L67" s="254">
        <f t="shared" si="0"/>
        <v>2258.1578894284253</v>
      </c>
      <c r="M67" s="254">
        <f t="shared" si="1"/>
        <v>2370.8256532498717</v>
      </c>
    </row>
    <row r="68" spans="1:13" x14ac:dyDescent="0.2">
      <c r="A68" s="559" t="s">
        <v>492</v>
      </c>
      <c r="B68" s="146" t="s">
        <v>223</v>
      </c>
      <c r="C68" s="143">
        <v>150.21955881804399</v>
      </c>
      <c r="D68" s="11">
        <v>91.300852598011105</v>
      </c>
      <c r="E68" s="11">
        <v>88.138477354724699</v>
      </c>
      <c r="F68" s="11">
        <v>138.16978338287299</v>
      </c>
      <c r="G68" s="11">
        <v>142.04669739232301</v>
      </c>
      <c r="H68" s="11">
        <v>163.035347</v>
      </c>
      <c r="I68" s="502">
        <v>78.5</v>
      </c>
      <c r="J68" s="502">
        <v>200.4</v>
      </c>
      <c r="K68" s="500"/>
      <c r="L68" s="252">
        <f t="shared" si="0"/>
        <v>121.63010236371083</v>
      </c>
      <c r="M68" s="252">
        <f t="shared" si="1"/>
        <v>131.47633956824697</v>
      </c>
    </row>
    <row r="69" spans="1:13" x14ac:dyDescent="0.2">
      <c r="A69" s="559"/>
      <c r="B69" s="147" t="s">
        <v>224</v>
      </c>
      <c r="C69" s="144">
        <v>2593.7010254321099</v>
      </c>
      <c r="D69" s="15">
        <v>2021.4183015358999</v>
      </c>
      <c r="E69" s="15">
        <v>2481.0092784359799</v>
      </c>
      <c r="F69" s="15">
        <v>2489.0512608286399</v>
      </c>
      <c r="G69" s="15">
        <v>2270.9325984280799</v>
      </c>
      <c r="H69" s="15">
        <v>1921.7425909999999</v>
      </c>
      <c r="I69" s="502">
        <v>1708.1</v>
      </c>
      <c r="J69" s="502">
        <v>3924.4</v>
      </c>
      <c r="K69" s="500"/>
      <c r="L69" s="253">
        <f t="shared" ref="L69:L72" si="2">AVERAGE(C69:I69)</f>
        <v>2212.2792936658157</v>
      </c>
      <c r="M69" s="253">
        <f t="shared" ref="M69:M72" si="3">AVERAGE(C69:J69)</f>
        <v>2426.2943819575889</v>
      </c>
    </row>
    <row r="70" spans="1:13" x14ac:dyDescent="0.2">
      <c r="A70" s="559"/>
      <c r="B70" s="147" t="s">
        <v>225</v>
      </c>
      <c r="C70" s="144">
        <v>37.084152608992099</v>
      </c>
      <c r="D70" s="15">
        <v>33.702076922734499</v>
      </c>
      <c r="E70" s="15">
        <v>72.360891359991996</v>
      </c>
      <c r="F70" s="15">
        <v>49.830647534691302</v>
      </c>
      <c r="G70" s="15">
        <v>101.200310105898</v>
      </c>
      <c r="H70" s="15">
        <v>166.03237060000001</v>
      </c>
      <c r="I70" s="502">
        <v>53.8</v>
      </c>
      <c r="J70" s="502">
        <v>119.2</v>
      </c>
      <c r="K70" s="500"/>
      <c r="L70" s="253">
        <f t="shared" si="2"/>
        <v>73.430064161758267</v>
      </c>
      <c r="M70" s="253">
        <f t="shared" si="3"/>
        <v>79.151306141538484</v>
      </c>
    </row>
    <row r="71" spans="1:13" ht="13.5" thickBot="1" x14ac:dyDescent="0.25">
      <c r="A71" s="560"/>
      <c r="B71" s="148" t="s">
        <v>226</v>
      </c>
      <c r="C71" s="145">
        <v>779.11310459417496</v>
      </c>
      <c r="D71" s="140">
        <v>198.157483437872</v>
      </c>
      <c r="E71" s="140">
        <v>22.549363418555401</v>
      </c>
      <c r="F71" s="140">
        <v>3493.0317441304801</v>
      </c>
      <c r="G71" s="140">
        <v>1378.74568761204</v>
      </c>
      <c r="H71" s="140">
        <v>28.949287779999999</v>
      </c>
      <c r="I71" s="502">
        <v>62.4</v>
      </c>
      <c r="J71" s="502">
        <v>764.3</v>
      </c>
      <c r="K71" s="500"/>
      <c r="L71" s="254">
        <f t="shared" si="2"/>
        <v>851.84952442473173</v>
      </c>
      <c r="M71" s="254">
        <f t="shared" si="3"/>
        <v>840.90583387164031</v>
      </c>
    </row>
    <row r="72" spans="1:13" ht="13.5" thickBot="1" x14ac:dyDescent="0.25">
      <c r="A72" s="173"/>
      <c r="B72" s="104"/>
      <c r="C72" s="172">
        <v>49691.699954103249</v>
      </c>
      <c r="D72" s="170">
        <v>29917.074245512493</v>
      </c>
      <c r="E72" s="170">
        <v>40444.213915167544</v>
      </c>
      <c r="F72" s="170">
        <v>105988.33013006234</v>
      </c>
      <c r="G72" s="170">
        <v>106075.63090752368</v>
      </c>
      <c r="H72" s="170">
        <v>39920.259761372996</v>
      </c>
      <c r="I72" s="170">
        <v>49097.9</v>
      </c>
      <c r="J72" s="170">
        <v>81904.2</v>
      </c>
      <c r="K72" s="505"/>
      <c r="L72" s="255">
        <f t="shared" si="2"/>
        <v>60162.158416248902</v>
      </c>
      <c r="M72" s="255">
        <f t="shared" si="3"/>
        <v>62879.913614217789</v>
      </c>
    </row>
    <row r="74" spans="1:13" x14ac:dyDescent="0.2">
      <c r="A74" s="4" t="s">
        <v>290</v>
      </c>
    </row>
    <row r="75" spans="1:13" ht="13.5" thickBot="1" x14ac:dyDescent="0.25"/>
    <row r="76" spans="1:13" ht="13.5" thickBot="1" x14ac:dyDescent="0.25">
      <c r="A76" s="507" t="s">
        <v>0</v>
      </c>
      <c r="B76" s="508"/>
      <c r="C76" s="509"/>
    </row>
  </sheetData>
  <mergeCells count="19">
    <mergeCell ref="A76:C76"/>
    <mergeCell ref="A60:A63"/>
    <mergeCell ref="A64:A67"/>
    <mergeCell ref="A68:A71"/>
    <mergeCell ref="A56:A59"/>
    <mergeCell ref="A4:A7"/>
    <mergeCell ref="A8:A11"/>
    <mergeCell ref="A12:A15"/>
    <mergeCell ref="A16:A19"/>
    <mergeCell ref="A1:I1"/>
    <mergeCell ref="A40:A43"/>
    <mergeCell ref="A44:A47"/>
    <mergeCell ref="A48:A51"/>
    <mergeCell ref="A52:A55"/>
    <mergeCell ref="A20:A23"/>
    <mergeCell ref="A24:A27"/>
    <mergeCell ref="A28:A31"/>
    <mergeCell ref="A32:A35"/>
    <mergeCell ref="A36:A39"/>
  </mergeCells>
  <hyperlinks>
    <hyperlink ref="A76:C76" location="'Table of Contents'!A1" display="Link to Table of Contents" xr:uid="{00000000-0004-0000-11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ignoredErrors>
    <ignoredError sqref="L4:L72"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D40"/>
  <sheetViews>
    <sheetView view="pageLayout" zoomScaleNormal="100" workbookViewId="0"/>
  </sheetViews>
  <sheetFormatPr defaultColWidth="9" defaultRowHeight="12.75" x14ac:dyDescent="0.2"/>
  <cols>
    <col min="1" max="1" width="19.5703125" style="7" customWidth="1"/>
    <col min="2" max="17" width="8.28515625" style="7" customWidth="1"/>
    <col min="18" max="24" width="8.140625" style="7" customWidth="1"/>
    <col min="25" max="25" width="1.5703125" style="7" customWidth="1"/>
    <col min="26" max="26" width="11" style="7" customWidth="1"/>
    <col min="27" max="27" width="8.7109375" style="7" customWidth="1"/>
    <col min="28" max="16384" width="9" style="7"/>
  </cols>
  <sheetData>
    <row r="1" spans="1:30" ht="18" customHeight="1" x14ac:dyDescent="0.2">
      <c r="B1" s="53" t="s">
        <v>493</v>
      </c>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30" ht="13.5" thickBot="1" x14ac:dyDescent="0.25">
      <c r="B2" s="27"/>
      <c r="C2" s="84"/>
    </row>
    <row r="3" spans="1:30" ht="26.85" customHeight="1" thickBot="1" x14ac:dyDescent="0.25">
      <c r="A3" s="138" t="s">
        <v>268</v>
      </c>
      <c r="B3" s="66" t="s">
        <v>197</v>
      </c>
      <c r="C3" s="66" t="s">
        <v>198</v>
      </c>
      <c r="D3" s="72" t="s">
        <v>199</v>
      </c>
      <c r="E3" s="72" t="s">
        <v>200</v>
      </c>
      <c r="F3" s="72" t="s">
        <v>201</v>
      </c>
      <c r="G3" s="72" t="s">
        <v>202</v>
      </c>
      <c r="H3" s="72" t="s">
        <v>203</v>
      </c>
      <c r="I3" s="72" t="s">
        <v>204</v>
      </c>
      <c r="J3" s="72" t="s">
        <v>205</v>
      </c>
      <c r="K3" s="72" t="s">
        <v>206</v>
      </c>
      <c r="L3" s="72" t="s">
        <v>207</v>
      </c>
      <c r="M3" s="72" t="s">
        <v>208</v>
      </c>
      <c r="N3" s="72" t="s">
        <v>209</v>
      </c>
      <c r="O3" s="72" t="s">
        <v>210</v>
      </c>
      <c r="P3" s="72" t="s">
        <v>211</v>
      </c>
      <c r="Q3" s="72" t="s">
        <v>212</v>
      </c>
      <c r="R3" s="72" t="s">
        <v>213</v>
      </c>
      <c r="S3" s="72" t="s">
        <v>56</v>
      </c>
      <c r="T3" s="72" t="s">
        <v>214</v>
      </c>
      <c r="U3" s="72" t="s">
        <v>215</v>
      </c>
      <c r="V3" s="72" t="s">
        <v>216</v>
      </c>
      <c r="W3" s="72" t="s">
        <v>217</v>
      </c>
      <c r="X3" s="72" t="s">
        <v>218</v>
      </c>
      <c r="Y3" s="236"/>
      <c r="Z3" s="386" t="s">
        <v>494</v>
      </c>
    </row>
    <row r="4" spans="1:30" ht="18" customHeight="1" x14ac:dyDescent="0.2">
      <c r="A4" s="135" t="s">
        <v>223</v>
      </c>
      <c r="B4" s="129">
        <v>30900</v>
      </c>
      <c r="C4" s="129">
        <v>30900</v>
      </c>
      <c r="D4" s="129">
        <v>21000</v>
      </c>
      <c r="E4" s="129">
        <v>21000</v>
      </c>
      <c r="F4" s="129">
        <v>15800</v>
      </c>
      <c r="G4" s="129">
        <v>15800</v>
      </c>
      <c r="H4" s="129">
        <v>21800</v>
      </c>
      <c r="I4" s="129">
        <v>21800</v>
      </c>
      <c r="J4" s="129">
        <v>21200</v>
      </c>
      <c r="K4" s="129">
        <v>21200</v>
      </c>
      <c r="L4" s="129">
        <v>13700</v>
      </c>
      <c r="M4" s="129">
        <v>13700</v>
      </c>
      <c r="N4" s="129">
        <v>20100</v>
      </c>
      <c r="O4" s="129">
        <v>20100</v>
      </c>
      <c r="P4" s="129">
        <v>27500</v>
      </c>
      <c r="Q4" s="129">
        <v>27500</v>
      </c>
      <c r="R4" s="129">
        <v>16100</v>
      </c>
      <c r="S4" s="129">
        <v>16100</v>
      </c>
      <c r="T4" s="129">
        <v>17700</v>
      </c>
      <c r="U4" s="129">
        <v>16100</v>
      </c>
      <c r="V4" s="129">
        <v>18500</v>
      </c>
      <c r="W4" s="129">
        <v>21200</v>
      </c>
      <c r="X4" s="129">
        <v>6600</v>
      </c>
      <c r="Y4" s="237"/>
      <c r="Z4" s="311">
        <f>ROUND(AVERAGE(B4:X4),-2)</f>
        <v>19800</v>
      </c>
    </row>
    <row r="5" spans="1:30" ht="18" customHeight="1" x14ac:dyDescent="0.2">
      <c r="A5" s="136" t="s">
        <v>224</v>
      </c>
      <c r="B5" s="121">
        <v>8800</v>
      </c>
      <c r="C5" s="121">
        <v>8800</v>
      </c>
      <c r="D5" s="121">
        <v>7000</v>
      </c>
      <c r="E5" s="121">
        <v>7000</v>
      </c>
      <c r="F5" s="121">
        <v>10400</v>
      </c>
      <c r="G5" s="121">
        <v>10400</v>
      </c>
      <c r="H5" s="121">
        <v>6900</v>
      </c>
      <c r="I5" s="121">
        <v>6900</v>
      </c>
      <c r="J5" s="121">
        <v>15700</v>
      </c>
      <c r="K5" s="121">
        <v>15700</v>
      </c>
      <c r="L5" s="121">
        <v>13000</v>
      </c>
      <c r="M5" s="121">
        <v>13000</v>
      </c>
      <c r="N5" s="121">
        <v>19400</v>
      </c>
      <c r="O5" s="121">
        <v>19400</v>
      </c>
      <c r="P5" s="121">
        <v>17200</v>
      </c>
      <c r="Q5" s="121">
        <v>17200</v>
      </c>
      <c r="R5" s="121">
        <v>9600</v>
      </c>
      <c r="S5" s="121">
        <v>9600</v>
      </c>
      <c r="T5" s="121">
        <v>19200</v>
      </c>
      <c r="U5" s="121">
        <v>24000</v>
      </c>
      <c r="V5" s="121">
        <v>31300</v>
      </c>
      <c r="W5" s="121">
        <v>42700</v>
      </c>
      <c r="X5" s="121">
        <v>26600</v>
      </c>
      <c r="Y5" s="237"/>
      <c r="Z5" s="312">
        <f t="shared" ref="Z5:Z8" si="0">ROUND(AVERAGE(B5:X5),-2)</f>
        <v>15600</v>
      </c>
      <c r="AD5" s="174"/>
    </row>
    <row r="6" spans="1:30" ht="18" customHeight="1" x14ac:dyDescent="0.2">
      <c r="A6" s="136" t="s">
        <v>225</v>
      </c>
      <c r="B6" s="121">
        <v>2900</v>
      </c>
      <c r="C6" s="121">
        <v>2900</v>
      </c>
      <c r="D6" s="121">
        <v>2900</v>
      </c>
      <c r="E6" s="121">
        <v>2900</v>
      </c>
      <c r="F6" s="121">
        <v>2700</v>
      </c>
      <c r="G6" s="121">
        <v>2700</v>
      </c>
      <c r="H6" s="121">
        <v>2200</v>
      </c>
      <c r="I6" s="121">
        <v>2200</v>
      </c>
      <c r="J6" s="121">
        <v>5100</v>
      </c>
      <c r="K6" s="121">
        <v>5100</v>
      </c>
      <c r="L6" s="121">
        <v>3800</v>
      </c>
      <c r="M6" s="121">
        <v>3800</v>
      </c>
      <c r="N6" s="121">
        <v>4500</v>
      </c>
      <c r="O6" s="121">
        <v>4500</v>
      </c>
      <c r="P6" s="121">
        <v>3500</v>
      </c>
      <c r="Q6" s="121">
        <v>3500</v>
      </c>
      <c r="R6" s="121">
        <v>1900</v>
      </c>
      <c r="S6" s="121">
        <v>1900</v>
      </c>
      <c r="T6" s="121">
        <v>3800</v>
      </c>
      <c r="U6" s="121">
        <v>4000</v>
      </c>
      <c r="V6" s="121">
        <v>6200</v>
      </c>
      <c r="W6" s="121">
        <v>5300</v>
      </c>
      <c r="X6" s="121">
        <v>2300</v>
      </c>
      <c r="Y6" s="237"/>
      <c r="Z6" s="312">
        <f t="shared" si="0"/>
        <v>3500</v>
      </c>
    </row>
    <row r="7" spans="1:30" ht="18" customHeight="1" thickBot="1" x14ac:dyDescent="0.25">
      <c r="A7" s="137" t="s">
        <v>226</v>
      </c>
      <c r="B7" s="122">
        <v>1300</v>
      </c>
      <c r="C7" s="122">
        <v>1300</v>
      </c>
      <c r="D7" s="122">
        <v>6500</v>
      </c>
      <c r="E7" s="122">
        <v>6500</v>
      </c>
      <c r="F7" s="122">
        <v>4900</v>
      </c>
      <c r="G7" s="122">
        <v>4900</v>
      </c>
      <c r="H7" s="122">
        <v>6200</v>
      </c>
      <c r="I7" s="122">
        <v>6200</v>
      </c>
      <c r="J7" s="122">
        <v>7600</v>
      </c>
      <c r="K7" s="122">
        <v>7600</v>
      </c>
      <c r="L7" s="122">
        <v>19700</v>
      </c>
      <c r="M7" s="122">
        <v>19700</v>
      </c>
      <c r="N7" s="122">
        <v>33600</v>
      </c>
      <c r="O7" s="122">
        <v>33600</v>
      </c>
      <c r="P7" s="122">
        <v>102800</v>
      </c>
      <c r="Q7" s="122">
        <v>102800</v>
      </c>
      <c r="R7" s="122">
        <v>3700</v>
      </c>
      <c r="S7" s="122">
        <v>3700</v>
      </c>
      <c r="T7" s="122">
        <v>202400</v>
      </c>
      <c r="U7" s="122">
        <v>4200</v>
      </c>
      <c r="V7" s="122">
        <v>8200</v>
      </c>
      <c r="W7" s="122">
        <v>48300</v>
      </c>
      <c r="X7" s="122">
        <v>3900</v>
      </c>
      <c r="Y7" s="237"/>
      <c r="Z7" s="313">
        <f t="shared" si="0"/>
        <v>27800</v>
      </c>
    </row>
    <row r="8" spans="1:30" ht="18" customHeight="1" thickBot="1" x14ac:dyDescent="0.25">
      <c r="A8" s="125" t="s">
        <v>269</v>
      </c>
      <c r="B8" s="126">
        <v>43900</v>
      </c>
      <c r="C8" s="126">
        <v>43900</v>
      </c>
      <c r="D8" s="126">
        <v>37400</v>
      </c>
      <c r="E8" s="126">
        <v>37400</v>
      </c>
      <c r="F8" s="126">
        <v>33800</v>
      </c>
      <c r="G8" s="126">
        <v>33800</v>
      </c>
      <c r="H8" s="126">
        <v>37100</v>
      </c>
      <c r="I8" s="126">
        <v>37100</v>
      </c>
      <c r="J8" s="126">
        <v>49600</v>
      </c>
      <c r="K8" s="126">
        <v>49600</v>
      </c>
      <c r="L8" s="126">
        <v>50200</v>
      </c>
      <c r="M8" s="126">
        <v>50200</v>
      </c>
      <c r="N8" s="126">
        <v>77600</v>
      </c>
      <c r="O8" s="126">
        <v>77600</v>
      </c>
      <c r="P8" s="126">
        <v>151000</v>
      </c>
      <c r="Q8" s="126">
        <v>151000</v>
      </c>
      <c r="R8" s="126">
        <v>31300</v>
      </c>
      <c r="S8" s="126">
        <v>31300</v>
      </c>
      <c r="T8" s="126">
        <v>243100</v>
      </c>
      <c r="U8" s="126">
        <v>48300</v>
      </c>
      <c r="V8" s="126">
        <v>64200</v>
      </c>
      <c r="W8" s="126">
        <v>117500</v>
      </c>
      <c r="X8" s="126">
        <v>39400</v>
      </c>
      <c r="Y8" s="238"/>
      <c r="Z8" s="314">
        <f t="shared" si="0"/>
        <v>66800</v>
      </c>
    </row>
    <row r="9" spans="1:30" ht="13.5" customHeight="1" thickBot="1" x14ac:dyDescent="0.25">
      <c r="Y9" s="117"/>
    </row>
    <row r="10" spans="1:30" ht="26.85" customHeight="1" thickBot="1" x14ac:dyDescent="0.25">
      <c r="A10" s="138" t="s">
        <v>270</v>
      </c>
      <c r="B10" s="66" t="s">
        <v>197</v>
      </c>
      <c r="C10" s="66" t="s">
        <v>198</v>
      </c>
      <c r="D10" s="72" t="s">
        <v>199</v>
      </c>
      <c r="E10" s="72" t="s">
        <v>200</v>
      </c>
      <c r="F10" s="72" t="s">
        <v>201</v>
      </c>
      <c r="G10" s="72" t="s">
        <v>202</v>
      </c>
      <c r="H10" s="72" t="s">
        <v>203</v>
      </c>
      <c r="I10" s="72" t="s">
        <v>204</v>
      </c>
      <c r="J10" s="72" t="s">
        <v>205</v>
      </c>
      <c r="K10" s="72" t="s">
        <v>206</v>
      </c>
      <c r="L10" s="72" t="s">
        <v>207</v>
      </c>
      <c r="M10" s="72" t="s">
        <v>208</v>
      </c>
      <c r="N10" s="72" t="s">
        <v>209</v>
      </c>
      <c r="O10" s="72" t="s">
        <v>210</v>
      </c>
      <c r="P10" s="72" t="s">
        <v>211</v>
      </c>
      <c r="Q10" s="72" t="s">
        <v>212</v>
      </c>
      <c r="R10" s="72" t="s">
        <v>213</v>
      </c>
      <c r="S10" s="72" t="s">
        <v>56</v>
      </c>
      <c r="T10" s="72" t="s">
        <v>214</v>
      </c>
      <c r="U10" s="72" t="s">
        <v>215</v>
      </c>
      <c r="V10" s="72" t="s">
        <v>216</v>
      </c>
      <c r="W10" s="72" t="s">
        <v>217</v>
      </c>
      <c r="X10" s="72" t="s">
        <v>218</v>
      </c>
      <c r="Y10" s="236"/>
      <c r="Z10" s="386" t="s">
        <v>495</v>
      </c>
    </row>
    <row r="11" spans="1:30" ht="18" customHeight="1" x14ac:dyDescent="0.2">
      <c r="A11" s="135" t="s">
        <v>223</v>
      </c>
      <c r="B11" s="129">
        <v>30889.342427579999</v>
      </c>
      <c r="C11" s="129">
        <v>30889.342427579999</v>
      </c>
      <c r="D11" s="129">
        <v>21015.377801989998</v>
      </c>
      <c r="E11" s="129">
        <v>21015.377801989998</v>
      </c>
      <c r="F11" s="129">
        <v>15811.714684310002</v>
      </c>
      <c r="G11" s="129">
        <v>15811.714684310002</v>
      </c>
      <c r="H11" s="129">
        <v>21798.501317509999</v>
      </c>
      <c r="I11" s="129">
        <v>21798.501317509999</v>
      </c>
      <c r="J11" s="129">
        <v>21209.17154761</v>
      </c>
      <c r="K11" s="129">
        <v>21209.17154761</v>
      </c>
      <c r="L11" s="129">
        <v>13744.695532109999</v>
      </c>
      <c r="M11" s="129">
        <v>13744.695532109999</v>
      </c>
      <c r="N11" s="129">
        <v>20104.00584536</v>
      </c>
      <c r="O11" s="129">
        <v>20104.00584536</v>
      </c>
      <c r="P11" s="129">
        <v>27543.237386299999</v>
      </c>
      <c r="Q11" s="129">
        <v>27543.237386299999</v>
      </c>
      <c r="R11" s="129">
        <v>16291.188436520002</v>
      </c>
      <c r="S11" s="129">
        <v>16291.188436520002</v>
      </c>
      <c r="T11" s="129">
        <v>17684.455586699998</v>
      </c>
      <c r="U11" s="129">
        <v>16073.656511590001</v>
      </c>
      <c r="V11" s="129">
        <v>18458.458120100004</v>
      </c>
      <c r="W11" s="129">
        <v>21237.913549000001</v>
      </c>
      <c r="X11" s="129">
        <v>6614.5337828000002</v>
      </c>
      <c r="Y11" s="237"/>
      <c r="Z11" s="311">
        <f t="shared" ref="Z11:Z15" si="1">AVERAGE(B11:X11)</f>
        <v>19864.499456903046</v>
      </c>
    </row>
    <row r="12" spans="1:30" ht="18" customHeight="1" x14ac:dyDescent="0.2">
      <c r="A12" s="136" t="s">
        <v>224</v>
      </c>
      <c r="B12" s="121">
        <v>8818.4098474000002</v>
      </c>
      <c r="C12" s="121">
        <v>8818.4098474000002</v>
      </c>
      <c r="D12" s="121">
        <v>6966.9622608989994</v>
      </c>
      <c r="E12" s="121">
        <v>6966.9622608989994</v>
      </c>
      <c r="F12" s="121">
        <v>10417.127044501</v>
      </c>
      <c r="G12" s="121">
        <v>10417.127044501</v>
      </c>
      <c r="H12" s="121">
        <v>6925.094479899999</v>
      </c>
      <c r="I12" s="121">
        <v>6925.094479899999</v>
      </c>
      <c r="J12" s="121">
        <v>15710.462793489998</v>
      </c>
      <c r="K12" s="121">
        <v>15710.462793489998</v>
      </c>
      <c r="L12" s="121">
        <v>12997.076146029</v>
      </c>
      <c r="M12" s="121">
        <v>12997.076146029</v>
      </c>
      <c r="N12" s="121">
        <v>19422.80523849</v>
      </c>
      <c r="O12" s="121">
        <v>19422.80523849</v>
      </c>
      <c r="P12" s="121">
        <v>17190.3713088</v>
      </c>
      <c r="Q12" s="121">
        <v>17190.3713088</v>
      </c>
      <c r="R12" s="121">
        <v>9562.3463323989999</v>
      </c>
      <c r="S12" s="121">
        <v>9562.3463323989999</v>
      </c>
      <c r="T12" s="121">
        <v>19199.597887789998</v>
      </c>
      <c r="U12" s="121">
        <v>24032.593737290001</v>
      </c>
      <c r="V12" s="121">
        <v>31328.515881499996</v>
      </c>
      <c r="W12" s="121">
        <v>42708.524987789999</v>
      </c>
      <c r="X12" s="121">
        <v>26597.660400209999</v>
      </c>
      <c r="Y12" s="237"/>
      <c r="Z12" s="312">
        <f t="shared" si="1"/>
        <v>15647.313208625912</v>
      </c>
    </row>
    <row r="13" spans="1:30" ht="18" customHeight="1" x14ac:dyDescent="0.2">
      <c r="A13" s="136" t="s">
        <v>225</v>
      </c>
      <c r="B13" s="121">
        <v>2861.8296414000001</v>
      </c>
      <c r="C13" s="121">
        <v>2861.8296414000001</v>
      </c>
      <c r="D13" s="121">
        <v>2942.5898513000002</v>
      </c>
      <c r="E13" s="121">
        <v>2942.5898513000002</v>
      </c>
      <c r="F13" s="121">
        <v>2745.9863913000004</v>
      </c>
      <c r="G13" s="121">
        <v>2745.9863913000004</v>
      </c>
      <c r="H13" s="121">
        <v>2230.0671000000002</v>
      </c>
      <c r="I13" s="121">
        <v>2230.0671000000002</v>
      </c>
      <c r="J13" s="121">
        <v>5133.7296034999999</v>
      </c>
      <c r="K13" s="121">
        <v>5133.7296034999999</v>
      </c>
      <c r="L13" s="121">
        <v>3779.1036427000004</v>
      </c>
      <c r="M13" s="121">
        <v>3779.1036427000004</v>
      </c>
      <c r="N13" s="121">
        <v>4520.2578932999995</v>
      </c>
      <c r="O13" s="121">
        <v>4520.2578932999995</v>
      </c>
      <c r="P13" s="121">
        <v>3532.0045291999995</v>
      </c>
      <c r="Q13" s="121">
        <v>3532.0045291999995</v>
      </c>
      <c r="R13" s="121">
        <v>1872.5872930999999</v>
      </c>
      <c r="S13" s="121">
        <v>1872.5872930999999</v>
      </c>
      <c r="T13" s="121">
        <v>3803.9581704000002</v>
      </c>
      <c r="U13" s="121">
        <v>4000.0315290000003</v>
      </c>
      <c r="V13" s="121">
        <v>6210.0789562</v>
      </c>
      <c r="W13" s="121">
        <v>5259.6552938999994</v>
      </c>
      <c r="X13" s="121">
        <v>2276.1516910999994</v>
      </c>
      <c r="Y13" s="237"/>
      <c r="Z13" s="312">
        <f t="shared" si="1"/>
        <v>3512.4429361826078</v>
      </c>
    </row>
    <row r="14" spans="1:30" ht="18" customHeight="1" thickBot="1" x14ac:dyDescent="0.25">
      <c r="A14" s="137" t="s">
        <v>226</v>
      </c>
      <c r="B14" s="122">
        <v>1299.9518035000001</v>
      </c>
      <c r="C14" s="122">
        <v>1299.9518035000001</v>
      </c>
      <c r="D14" s="122">
        <v>6468.1113046999999</v>
      </c>
      <c r="E14" s="122">
        <v>6468.1113046999999</v>
      </c>
      <c r="F14" s="122">
        <v>4930.3730539000007</v>
      </c>
      <c r="G14" s="122">
        <v>4930.3730539000007</v>
      </c>
      <c r="H14" s="122">
        <v>6177.2164846100004</v>
      </c>
      <c r="I14" s="122">
        <v>6177.2164846100004</v>
      </c>
      <c r="J14" s="122">
        <v>7608.3529949000003</v>
      </c>
      <c r="K14" s="122">
        <v>7608.3529949000003</v>
      </c>
      <c r="L14" s="122">
        <v>19678.234422420002</v>
      </c>
      <c r="M14" s="122">
        <v>19678.234422420002</v>
      </c>
      <c r="N14" s="122">
        <v>33604.120671129996</v>
      </c>
      <c r="O14" s="122">
        <v>33604.120671129996</v>
      </c>
      <c r="P14" s="122">
        <v>102765.14361100001</v>
      </c>
      <c r="Q14" s="122">
        <v>102765.14361100001</v>
      </c>
      <c r="R14" s="122">
        <v>3704.7259291</v>
      </c>
      <c r="S14" s="122">
        <v>3704.7259291</v>
      </c>
      <c r="T14" s="122">
        <v>202436.59828530002</v>
      </c>
      <c r="U14" s="122">
        <v>4197.5975122999998</v>
      </c>
      <c r="V14" s="122">
        <v>8213.0875570999997</v>
      </c>
      <c r="W14" s="122">
        <v>48280.135363110006</v>
      </c>
      <c r="X14" s="122">
        <v>3908.3080801000001</v>
      </c>
      <c r="Y14" s="237"/>
      <c r="Z14" s="313">
        <f t="shared" si="1"/>
        <v>27804.703797757829</v>
      </c>
    </row>
    <row r="15" spans="1:30" ht="18" customHeight="1" thickBot="1" x14ac:dyDescent="0.25">
      <c r="A15" s="125" t="s">
        <v>269</v>
      </c>
      <c r="B15" s="126">
        <v>43869.533719879997</v>
      </c>
      <c r="C15" s="126">
        <v>43869.533719879997</v>
      </c>
      <c r="D15" s="126">
        <v>37393.041218888997</v>
      </c>
      <c r="E15" s="126">
        <v>37393.041218888997</v>
      </c>
      <c r="F15" s="126">
        <v>33905.201174011003</v>
      </c>
      <c r="G15" s="126">
        <v>33905.201174011003</v>
      </c>
      <c r="H15" s="126">
        <v>37130.879382020001</v>
      </c>
      <c r="I15" s="126">
        <v>37130.879382020001</v>
      </c>
      <c r="J15" s="126">
        <v>49661.716939500002</v>
      </c>
      <c r="K15" s="126">
        <v>49661.716939500002</v>
      </c>
      <c r="L15" s="126">
        <v>50199.109743259003</v>
      </c>
      <c r="M15" s="126">
        <v>50199.109743259003</v>
      </c>
      <c r="N15" s="126">
        <v>77651.189648279993</v>
      </c>
      <c r="O15" s="126">
        <v>77651.189648279993</v>
      </c>
      <c r="P15" s="126">
        <v>151030.75683530001</v>
      </c>
      <c r="Q15" s="126">
        <v>151030.75683530001</v>
      </c>
      <c r="R15" s="126">
        <v>31430.847991119004</v>
      </c>
      <c r="S15" s="126">
        <v>31430.847991119004</v>
      </c>
      <c r="T15" s="126">
        <v>243124.60993019002</v>
      </c>
      <c r="U15" s="126">
        <v>48303.879290180004</v>
      </c>
      <c r="V15" s="126">
        <v>64210.140514899998</v>
      </c>
      <c r="W15" s="126">
        <v>117486.2291938</v>
      </c>
      <c r="X15" s="126">
        <v>39396.65395421</v>
      </c>
      <c r="Y15" s="238"/>
      <c r="Z15" s="314">
        <f t="shared" si="1"/>
        <v>66828.959399469386</v>
      </c>
    </row>
    <row r="16" spans="1:30" ht="13.5" customHeight="1" thickBot="1" x14ac:dyDescent="0.25">
      <c r="Y16" s="117"/>
    </row>
    <row r="17" spans="1:26" ht="26.85" customHeight="1" thickBot="1" x14ac:dyDescent="0.25">
      <c r="A17" s="138" t="s">
        <v>271</v>
      </c>
      <c r="B17" s="66" t="s">
        <v>197</v>
      </c>
      <c r="C17" s="66" t="s">
        <v>198</v>
      </c>
      <c r="D17" s="72" t="s">
        <v>199</v>
      </c>
      <c r="E17" s="72" t="s">
        <v>200</v>
      </c>
      <c r="F17" s="72" t="s">
        <v>201</v>
      </c>
      <c r="G17" s="72" t="s">
        <v>202</v>
      </c>
      <c r="H17" s="72" t="s">
        <v>203</v>
      </c>
      <c r="I17" s="72" t="s">
        <v>204</v>
      </c>
      <c r="J17" s="72" t="s">
        <v>205</v>
      </c>
      <c r="K17" s="72" t="s">
        <v>206</v>
      </c>
      <c r="L17" s="72" t="s">
        <v>207</v>
      </c>
      <c r="M17" s="72" t="s">
        <v>208</v>
      </c>
      <c r="N17" s="72" t="s">
        <v>209</v>
      </c>
      <c r="O17" s="72" t="s">
        <v>210</v>
      </c>
      <c r="P17" s="72" t="s">
        <v>211</v>
      </c>
      <c r="Q17" s="72" t="s">
        <v>212</v>
      </c>
      <c r="R17" s="72" t="s">
        <v>213</v>
      </c>
      <c r="S17" s="72" t="s">
        <v>56</v>
      </c>
      <c r="T17" s="72" t="s">
        <v>214</v>
      </c>
      <c r="U17" s="72" t="s">
        <v>215</v>
      </c>
      <c r="V17" s="72" t="s">
        <v>216</v>
      </c>
      <c r="W17" s="72" t="s">
        <v>217</v>
      </c>
      <c r="X17" s="72" t="s">
        <v>218</v>
      </c>
      <c r="Y17" s="236"/>
      <c r="Z17" s="386" t="s">
        <v>495</v>
      </c>
    </row>
    <row r="18" spans="1:26" ht="18" customHeight="1" x14ac:dyDescent="0.2">
      <c r="A18" s="135" t="s">
        <v>223</v>
      </c>
      <c r="B18" s="129">
        <v>30918</v>
      </c>
      <c r="C18" s="129">
        <v>30918</v>
      </c>
      <c r="D18" s="129">
        <v>21023</v>
      </c>
      <c r="E18" s="129">
        <v>21023</v>
      </c>
      <c r="F18" s="129">
        <v>15813</v>
      </c>
      <c r="G18" s="129">
        <v>15813</v>
      </c>
      <c r="H18" s="129">
        <v>21799</v>
      </c>
      <c r="I18" s="129">
        <v>21799</v>
      </c>
      <c r="J18" s="129">
        <v>21213</v>
      </c>
      <c r="K18" s="129">
        <v>21213</v>
      </c>
      <c r="L18" s="129">
        <v>13745</v>
      </c>
      <c r="M18" s="129">
        <v>13745</v>
      </c>
      <c r="N18" s="129">
        <v>20103</v>
      </c>
      <c r="O18" s="129">
        <v>20103</v>
      </c>
      <c r="P18" s="129">
        <v>27544</v>
      </c>
      <c r="Q18" s="129">
        <v>27544</v>
      </c>
      <c r="R18" s="129">
        <v>16088</v>
      </c>
      <c r="S18" s="129">
        <v>16088</v>
      </c>
      <c r="T18" s="129">
        <v>17694</v>
      </c>
      <c r="U18" s="129">
        <v>16084</v>
      </c>
      <c r="V18" s="129">
        <v>18458</v>
      </c>
      <c r="W18" s="129">
        <v>21239.454447979999</v>
      </c>
      <c r="X18" s="129">
        <v>6614.5337828000002</v>
      </c>
      <c r="Y18" s="237"/>
      <c r="Z18" s="311">
        <f t="shared" ref="Z18:Z22" si="2">AVERAGE(B18:X18)</f>
        <v>19851.390792642607</v>
      </c>
    </row>
    <row r="19" spans="1:26" ht="18" customHeight="1" x14ac:dyDescent="0.2">
      <c r="A19" s="136" t="s">
        <v>224</v>
      </c>
      <c r="B19" s="121">
        <v>8818</v>
      </c>
      <c r="C19" s="121">
        <v>8818</v>
      </c>
      <c r="D19" s="121">
        <v>6967</v>
      </c>
      <c r="E19" s="121">
        <v>6967</v>
      </c>
      <c r="F19" s="121">
        <v>10419</v>
      </c>
      <c r="G19" s="121">
        <v>10419</v>
      </c>
      <c r="H19" s="121">
        <v>6925</v>
      </c>
      <c r="I19" s="121">
        <v>6925</v>
      </c>
      <c r="J19" s="121">
        <v>15710</v>
      </c>
      <c r="K19" s="121">
        <v>15710</v>
      </c>
      <c r="L19" s="121">
        <v>12999</v>
      </c>
      <c r="M19" s="121">
        <v>12999</v>
      </c>
      <c r="N19" s="121">
        <v>19423</v>
      </c>
      <c r="O19" s="121">
        <v>19423</v>
      </c>
      <c r="P19" s="121">
        <v>17190</v>
      </c>
      <c r="Q19" s="121">
        <v>17190</v>
      </c>
      <c r="R19" s="121">
        <v>9562</v>
      </c>
      <c r="S19" s="121">
        <v>9562</v>
      </c>
      <c r="T19" s="121">
        <v>19200</v>
      </c>
      <c r="U19" s="121">
        <v>24034</v>
      </c>
      <c r="V19" s="121">
        <v>31331</v>
      </c>
      <c r="W19" s="121">
        <v>42708.524987779994</v>
      </c>
      <c r="X19" s="121">
        <v>26597.660400200002</v>
      </c>
      <c r="Y19" s="237"/>
      <c r="Z19" s="312">
        <f t="shared" si="2"/>
        <v>15647.70371252087</v>
      </c>
    </row>
    <row r="20" spans="1:26" ht="18" customHeight="1" x14ac:dyDescent="0.2">
      <c r="A20" s="136" t="s">
        <v>225</v>
      </c>
      <c r="B20" s="121">
        <v>2807</v>
      </c>
      <c r="C20" s="121">
        <v>2807</v>
      </c>
      <c r="D20" s="121">
        <v>2944</v>
      </c>
      <c r="E20" s="121">
        <v>2944</v>
      </c>
      <c r="F20" s="121">
        <v>2746</v>
      </c>
      <c r="G20" s="121">
        <v>2746</v>
      </c>
      <c r="H20" s="121">
        <v>2213</v>
      </c>
      <c r="I20" s="121">
        <v>2213</v>
      </c>
      <c r="J20" s="121">
        <v>5135</v>
      </c>
      <c r="K20" s="121">
        <v>5135</v>
      </c>
      <c r="L20" s="121">
        <v>3777</v>
      </c>
      <c r="M20" s="121">
        <v>3777</v>
      </c>
      <c r="N20" s="121">
        <v>4514</v>
      </c>
      <c r="O20" s="121">
        <v>4514</v>
      </c>
      <c r="P20" s="121">
        <v>3543</v>
      </c>
      <c r="Q20" s="121">
        <v>3543</v>
      </c>
      <c r="R20" s="121">
        <v>1871</v>
      </c>
      <c r="S20" s="121">
        <v>1871</v>
      </c>
      <c r="T20" s="121">
        <v>3804</v>
      </c>
      <c r="U20" s="121">
        <v>4002</v>
      </c>
      <c r="V20" s="121">
        <v>6227</v>
      </c>
      <c r="W20" s="121">
        <v>5259.6552939000003</v>
      </c>
      <c r="X20" s="121">
        <v>2276.7893042000001</v>
      </c>
      <c r="Y20" s="237"/>
      <c r="Z20" s="312">
        <f t="shared" si="2"/>
        <v>3507.3671564391307</v>
      </c>
    </row>
    <row r="21" spans="1:26" ht="18" customHeight="1" thickBot="1" x14ac:dyDescent="0.25">
      <c r="A21" s="137" t="s">
        <v>226</v>
      </c>
      <c r="B21" s="122">
        <v>1300</v>
      </c>
      <c r="C21" s="122">
        <v>1300</v>
      </c>
      <c r="D21" s="122">
        <v>6471</v>
      </c>
      <c r="E21" s="122">
        <v>6471</v>
      </c>
      <c r="F21" s="122">
        <v>4931</v>
      </c>
      <c r="G21" s="122">
        <v>4931</v>
      </c>
      <c r="H21" s="122">
        <v>6177</v>
      </c>
      <c r="I21" s="122">
        <v>6177</v>
      </c>
      <c r="J21" s="122">
        <v>7607</v>
      </c>
      <c r="K21" s="122">
        <v>7607</v>
      </c>
      <c r="L21" s="122">
        <v>19679</v>
      </c>
      <c r="M21" s="122">
        <v>19679</v>
      </c>
      <c r="N21" s="122">
        <v>33619</v>
      </c>
      <c r="O21" s="122">
        <v>33619</v>
      </c>
      <c r="P21" s="122">
        <v>102769</v>
      </c>
      <c r="Q21" s="122">
        <v>102769</v>
      </c>
      <c r="R21" s="122">
        <v>3705</v>
      </c>
      <c r="S21" s="122">
        <v>3705</v>
      </c>
      <c r="T21" s="122">
        <v>202437</v>
      </c>
      <c r="U21" s="122">
        <v>4196</v>
      </c>
      <c r="V21" s="122">
        <v>8213</v>
      </c>
      <c r="W21" s="122">
        <v>48279.925180699996</v>
      </c>
      <c r="X21" s="122">
        <v>3908.3080800999996</v>
      </c>
      <c r="Y21" s="237"/>
      <c r="Z21" s="313">
        <f t="shared" si="2"/>
        <v>27806.531880904349</v>
      </c>
    </row>
    <row r="22" spans="1:26" ht="18" customHeight="1" thickBot="1" x14ac:dyDescent="0.25">
      <c r="A22" s="125" t="s">
        <v>269</v>
      </c>
      <c r="B22" s="126">
        <v>43843</v>
      </c>
      <c r="C22" s="126">
        <v>43843</v>
      </c>
      <c r="D22" s="126">
        <v>37405</v>
      </c>
      <c r="E22" s="126">
        <v>37405</v>
      </c>
      <c r="F22" s="126">
        <v>33909</v>
      </c>
      <c r="G22" s="126">
        <v>33909</v>
      </c>
      <c r="H22" s="126">
        <v>37114</v>
      </c>
      <c r="I22" s="126">
        <v>37114</v>
      </c>
      <c r="J22" s="126">
        <v>49665</v>
      </c>
      <c r="K22" s="126">
        <v>49665</v>
      </c>
      <c r="L22" s="126">
        <v>50200</v>
      </c>
      <c r="M22" s="126">
        <v>50200</v>
      </c>
      <c r="N22" s="126">
        <v>77659</v>
      </c>
      <c r="O22" s="126">
        <v>77659</v>
      </c>
      <c r="P22" s="126">
        <v>151046</v>
      </c>
      <c r="Q22" s="126">
        <v>151046</v>
      </c>
      <c r="R22" s="126">
        <v>31226</v>
      </c>
      <c r="S22" s="126">
        <v>31226</v>
      </c>
      <c r="T22" s="126">
        <v>243135</v>
      </c>
      <c r="U22" s="126">
        <v>48316</v>
      </c>
      <c r="V22" s="126">
        <v>64229</v>
      </c>
      <c r="W22" s="126">
        <v>117487.55991035998</v>
      </c>
      <c r="X22" s="126">
        <v>39397.291567299995</v>
      </c>
      <c r="Y22" s="238"/>
      <c r="Z22" s="314">
        <f t="shared" si="2"/>
        <v>66812.993542506956</v>
      </c>
    </row>
    <row r="23" spans="1:26" ht="13.5" customHeight="1" thickBot="1" x14ac:dyDescent="0.25">
      <c r="Y23" s="117"/>
    </row>
    <row r="24" spans="1:26" ht="26.85" customHeight="1" thickBot="1" x14ac:dyDescent="0.25">
      <c r="A24" s="138" t="s">
        <v>272</v>
      </c>
      <c r="B24" s="66" t="s">
        <v>197</v>
      </c>
      <c r="C24" s="66" t="s">
        <v>198</v>
      </c>
      <c r="D24" s="72" t="s">
        <v>199</v>
      </c>
      <c r="E24" s="72" t="s">
        <v>200</v>
      </c>
      <c r="F24" s="72" t="s">
        <v>201</v>
      </c>
      <c r="G24" s="72" t="s">
        <v>202</v>
      </c>
      <c r="H24" s="72" t="s">
        <v>203</v>
      </c>
      <c r="I24" s="72" t="s">
        <v>204</v>
      </c>
      <c r="J24" s="72" t="s">
        <v>205</v>
      </c>
      <c r="K24" s="72" t="s">
        <v>206</v>
      </c>
      <c r="L24" s="72" t="s">
        <v>207</v>
      </c>
      <c r="M24" s="72" t="s">
        <v>208</v>
      </c>
      <c r="N24" s="72" t="s">
        <v>209</v>
      </c>
      <c r="O24" s="72" t="s">
        <v>210</v>
      </c>
      <c r="P24" s="72" t="s">
        <v>211</v>
      </c>
      <c r="Q24" s="72" t="s">
        <v>212</v>
      </c>
      <c r="R24" s="72" t="s">
        <v>213</v>
      </c>
      <c r="S24" s="72" t="s">
        <v>56</v>
      </c>
      <c r="T24" s="72" t="s">
        <v>214</v>
      </c>
      <c r="U24" s="72" t="s">
        <v>215</v>
      </c>
      <c r="V24" s="72" t="s">
        <v>216</v>
      </c>
      <c r="W24" s="72" t="s">
        <v>217</v>
      </c>
      <c r="X24" s="72" t="s">
        <v>218</v>
      </c>
      <c r="Y24" s="236"/>
      <c r="Z24" s="386" t="s">
        <v>495</v>
      </c>
    </row>
    <row r="25" spans="1:26" ht="18" customHeight="1" x14ac:dyDescent="0.2">
      <c r="A25" s="135" t="s">
        <v>223</v>
      </c>
      <c r="B25" s="129">
        <v>30852.445180267663</v>
      </c>
      <c r="C25" s="129">
        <v>30852.445180267663</v>
      </c>
      <c r="D25" s="129">
        <v>21015.373386169089</v>
      </c>
      <c r="E25" s="129">
        <v>21015.373386169089</v>
      </c>
      <c r="F25" s="129">
        <v>15811.718305644645</v>
      </c>
      <c r="G25" s="129">
        <v>15811.718305644645</v>
      </c>
      <c r="H25" s="129">
        <v>21798.535261672834</v>
      </c>
      <c r="I25" s="129">
        <v>21798.535261672834</v>
      </c>
      <c r="J25" s="129">
        <v>21209.17437806182</v>
      </c>
      <c r="K25" s="129">
        <v>21209.17437806182</v>
      </c>
      <c r="L25" s="129">
        <v>13744.651361221919</v>
      </c>
      <c r="M25" s="129">
        <v>13744.651361221919</v>
      </c>
      <c r="N25" s="129">
        <v>20104.019635062738</v>
      </c>
      <c r="O25" s="129">
        <v>20104.019635062738</v>
      </c>
      <c r="P25" s="129">
        <v>27543.23521646349</v>
      </c>
      <c r="Q25" s="129">
        <v>27543.23521646349</v>
      </c>
      <c r="R25" s="129">
        <v>16249.385788611093</v>
      </c>
      <c r="S25" s="129">
        <v>16249.385788611093</v>
      </c>
      <c r="T25" s="129">
        <v>17684.455555139346</v>
      </c>
      <c r="U25" s="129">
        <v>16073.656742745836</v>
      </c>
      <c r="V25" s="129">
        <v>18458.442374086313</v>
      </c>
      <c r="W25" s="129">
        <v>21237.913548999994</v>
      </c>
      <c r="X25" s="129">
        <v>6614.5337827999974</v>
      </c>
      <c r="Y25" s="237"/>
      <c r="Z25" s="311">
        <f t="shared" ref="Z25:Z29" si="3">AVERAGE(B25:X25)</f>
        <v>19857.655610005306</v>
      </c>
    </row>
    <row r="26" spans="1:26" ht="18" customHeight="1" x14ac:dyDescent="0.2">
      <c r="A26" s="136" t="s">
        <v>224</v>
      </c>
      <c r="B26" s="121">
        <v>8818.406065589319</v>
      </c>
      <c r="C26" s="121">
        <v>8818.406065589319</v>
      </c>
      <c r="D26" s="121">
        <v>6967.0903819561354</v>
      </c>
      <c r="E26" s="121">
        <v>6967.0903819561354</v>
      </c>
      <c r="F26" s="121">
        <v>10417.613983774772</v>
      </c>
      <c r="G26" s="121">
        <v>10417.613983774772</v>
      </c>
      <c r="H26" s="121">
        <v>6925.093808021863</v>
      </c>
      <c r="I26" s="121">
        <v>6925.093808021863</v>
      </c>
      <c r="J26" s="121">
        <v>15710.631259826107</v>
      </c>
      <c r="K26" s="121">
        <v>15710.631259826107</v>
      </c>
      <c r="L26" s="121">
        <v>12997.431206053096</v>
      </c>
      <c r="M26" s="121">
        <v>12997.431206053096</v>
      </c>
      <c r="N26" s="121">
        <v>19422.814673958921</v>
      </c>
      <c r="O26" s="121">
        <v>19422.814673958921</v>
      </c>
      <c r="P26" s="121">
        <v>17190.369254280835</v>
      </c>
      <c r="Q26" s="121">
        <v>17190.369254280835</v>
      </c>
      <c r="R26" s="121">
        <v>9562.3463380171379</v>
      </c>
      <c r="S26" s="121">
        <v>9562.3463380171379</v>
      </c>
      <c r="T26" s="121">
        <v>19198.544177599601</v>
      </c>
      <c r="U26" s="121">
        <v>24029.063419435366</v>
      </c>
      <c r="V26" s="121">
        <v>31324.683909213269</v>
      </c>
      <c r="W26" s="121">
        <v>42708.524987799996</v>
      </c>
      <c r="X26" s="121">
        <v>26597.660400200002</v>
      </c>
      <c r="Y26" s="237"/>
      <c r="Z26" s="312">
        <f t="shared" si="3"/>
        <v>15647.046558139333</v>
      </c>
    </row>
    <row r="27" spans="1:26" ht="18" customHeight="1" x14ac:dyDescent="0.2">
      <c r="A27" s="136" t="s">
        <v>225</v>
      </c>
      <c r="B27" s="121">
        <v>2861.8311430467224</v>
      </c>
      <c r="C27" s="121">
        <v>2861.8311430467224</v>
      </c>
      <c r="D27" s="121">
        <v>2941.73518266887</v>
      </c>
      <c r="E27" s="121">
        <v>2941.73518266887</v>
      </c>
      <c r="F27" s="121">
        <v>2745.9865697817554</v>
      </c>
      <c r="G27" s="121">
        <v>2745.9865697817554</v>
      </c>
      <c r="H27" s="121">
        <v>2230.0663363127424</v>
      </c>
      <c r="I27" s="121">
        <v>2230.0663363127424</v>
      </c>
      <c r="J27" s="121">
        <v>5133.7283251091358</v>
      </c>
      <c r="K27" s="121">
        <v>5133.7283251091358</v>
      </c>
      <c r="L27" s="121">
        <v>3779.104235474636</v>
      </c>
      <c r="M27" s="121">
        <v>3779.104235474636</v>
      </c>
      <c r="N27" s="121">
        <v>4520.068702896895</v>
      </c>
      <c r="O27" s="121">
        <v>4520.068702896895</v>
      </c>
      <c r="P27" s="121">
        <v>3532.2692069249515</v>
      </c>
      <c r="Q27" s="121">
        <v>3532.2692069249515</v>
      </c>
      <c r="R27" s="121">
        <v>1872.4997881732256</v>
      </c>
      <c r="S27" s="121">
        <v>1872.4997881732256</v>
      </c>
      <c r="T27" s="121">
        <v>3803.9581840455135</v>
      </c>
      <c r="U27" s="121">
        <v>4000.0315734870528</v>
      </c>
      <c r="V27" s="121">
        <v>6209.9950298398626</v>
      </c>
      <c r="W27" s="121">
        <v>5259.6552939000003</v>
      </c>
      <c r="X27" s="121">
        <v>2276.1516911000008</v>
      </c>
      <c r="Y27" s="237"/>
      <c r="Z27" s="312">
        <f t="shared" si="3"/>
        <v>3512.3639457891441</v>
      </c>
    </row>
    <row r="28" spans="1:26" ht="18" customHeight="1" thickBot="1" x14ac:dyDescent="0.25">
      <c r="A28" s="137" t="s">
        <v>226</v>
      </c>
      <c r="B28" s="122">
        <v>1299.7434863075202</v>
      </c>
      <c r="C28" s="122">
        <v>1299.7434863075202</v>
      </c>
      <c r="D28" s="122">
        <v>6468.1066082258412</v>
      </c>
      <c r="E28" s="122">
        <v>6468.1066082258412</v>
      </c>
      <c r="F28" s="122">
        <v>4930.3693024034928</v>
      </c>
      <c r="G28" s="122">
        <v>4930.3693024034928</v>
      </c>
      <c r="H28" s="122">
        <v>6177.0953677553471</v>
      </c>
      <c r="I28" s="122">
        <v>6177.0953677553471</v>
      </c>
      <c r="J28" s="122">
        <v>7608.3482516523445</v>
      </c>
      <c r="K28" s="122">
        <v>7608.3482516523445</v>
      </c>
      <c r="L28" s="122">
        <v>19678.253994077775</v>
      </c>
      <c r="M28" s="122">
        <v>19678.253994077775</v>
      </c>
      <c r="N28" s="122">
        <v>33603.964931514791</v>
      </c>
      <c r="O28" s="122">
        <v>33603.964931514791</v>
      </c>
      <c r="P28" s="122">
        <v>102749.61554469036</v>
      </c>
      <c r="Q28" s="122">
        <v>102749.61554469036</v>
      </c>
      <c r="R28" s="122">
        <v>3704.4682451355593</v>
      </c>
      <c r="S28" s="122">
        <v>3704.4682451355593</v>
      </c>
      <c r="T28" s="122">
        <v>202435.89691731802</v>
      </c>
      <c r="U28" s="122">
        <v>4197.5975417876434</v>
      </c>
      <c r="V28" s="122">
        <v>8201.459086682331</v>
      </c>
      <c r="W28" s="122">
        <v>48280.135363110006</v>
      </c>
      <c r="X28" s="122">
        <v>3908.066370099998</v>
      </c>
      <c r="Y28" s="237"/>
      <c r="Z28" s="313">
        <f t="shared" si="3"/>
        <v>27802.742901848873</v>
      </c>
    </row>
    <row r="29" spans="1:26" ht="18" customHeight="1" thickBot="1" x14ac:dyDescent="0.25">
      <c r="A29" s="125" t="s">
        <v>269</v>
      </c>
      <c r="B29" s="126">
        <v>43832.425875211222</v>
      </c>
      <c r="C29" s="126">
        <v>43832.425875211222</v>
      </c>
      <c r="D29" s="126">
        <v>37392.305559019936</v>
      </c>
      <c r="E29" s="126">
        <v>37392.305559019936</v>
      </c>
      <c r="F29" s="126">
        <v>33905.688161604667</v>
      </c>
      <c r="G29" s="126">
        <v>33905.688161604667</v>
      </c>
      <c r="H29" s="126">
        <v>37130.790773762783</v>
      </c>
      <c r="I29" s="126">
        <v>37130.790773762783</v>
      </c>
      <c r="J29" s="126">
        <v>49661.882214649406</v>
      </c>
      <c r="K29" s="126">
        <v>49661.882214649406</v>
      </c>
      <c r="L29" s="126">
        <v>50199.440796827424</v>
      </c>
      <c r="M29" s="126">
        <v>50199.440796827424</v>
      </c>
      <c r="N29" s="126">
        <v>77650.867943433346</v>
      </c>
      <c r="O29" s="126">
        <v>77650.867943433346</v>
      </c>
      <c r="P29" s="126">
        <v>151015.48922235964</v>
      </c>
      <c r="Q29" s="126">
        <v>151015.48922235964</v>
      </c>
      <c r="R29" s="126">
        <v>31388.700159937016</v>
      </c>
      <c r="S29" s="126">
        <v>31388.700159937016</v>
      </c>
      <c r="T29" s="126">
        <v>243122.85483410247</v>
      </c>
      <c r="U29" s="126">
        <v>48300.349277455898</v>
      </c>
      <c r="V29" s="126">
        <v>64194.580399821774</v>
      </c>
      <c r="W29" s="126">
        <v>117486.22919381</v>
      </c>
      <c r="X29" s="126">
        <v>39396.412244200001</v>
      </c>
      <c r="Y29" s="238"/>
      <c r="Z29" s="314">
        <f t="shared" si="3"/>
        <v>66819.809015782652</v>
      </c>
    </row>
    <row r="30" spans="1:26" ht="13.5" customHeight="1" thickBot="1" x14ac:dyDescent="0.25">
      <c r="Y30" s="117"/>
    </row>
    <row r="31" spans="1:26" ht="27" customHeight="1" thickBot="1" x14ac:dyDescent="0.25">
      <c r="A31" s="138" t="s">
        <v>273</v>
      </c>
      <c r="B31" s="66" t="s">
        <v>197</v>
      </c>
      <c r="C31" s="66" t="s">
        <v>198</v>
      </c>
      <c r="D31" s="72" t="s">
        <v>199</v>
      </c>
      <c r="E31" s="72" t="s">
        <v>200</v>
      </c>
      <c r="F31" s="72" t="s">
        <v>201</v>
      </c>
      <c r="G31" s="72" t="s">
        <v>202</v>
      </c>
      <c r="H31" s="72" t="s">
        <v>203</v>
      </c>
      <c r="I31" s="72" t="s">
        <v>204</v>
      </c>
      <c r="J31" s="72" t="s">
        <v>205</v>
      </c>
      <c r="K31" s="72" t="s">
        <v>206</v>
      </c>
      <c r="L31" s="72" t="s">
        <v>207</v>
      </c>
      <c r="M31" s="72" t="s">
        <v>208</v>
      </c>
      <c r="N31" s="72" t="s">
        <v>209</v>
      </c>
      <c r="O31" s="72" t="s">
        <v>210</v>
      </c>
      <c r="P31" s="72" t="s">
        <v>211</v>
      </c>
      <c r="Q31" s="72" t="s">
        <v>212</v>
      </c>
      <c r="R31" s="72" t="s">
        <v>213</v>
      </c>
      <c r="S31" s="72" t="s">
        <v>56</v>
      </c>
      <c r="T31" s="72" t="s">
        <v>214</v>
      </c>
      <c r="U31" s="72" t="s">
        <v>215</v>
      </c>
      <c r="V31" s="72" t="s">
        <v>216</v>
      </c>
      <c r="W31" s="72" t="s">
        <v>217</v>
      </c>
      <c r="X31" s="72" t="s">
        <v>218</v>
      </c>
      <c r="Y31" s="236"/>
      <c r="Z31" s="386" t="s">
        <v>495</v>
      </c>
    </row>
    <row r="32" spans="1:26" ht="18" customHeight="1" x14ac:dyDescent="0.2">
      <c r="A32" s="135" t="s">
        <v>223</v>
      </c>
      <c r="B32" s="129">
        <v>30889</v>
      </c>
      <c r="C32" s="129">
        <v>30889</v>
      </c>
      <c r="D32" s="129">
        <v>21016</v>
      </c>
      <c r="E32" s="129">
        <v>21016</v>
      </c>
      <c r="F32" s="129">
        <v>15813</v>
      </c>
      <c r="G32" s="129">
        <v>15813</v>
      </c>
      <c r="H32" s="129">
        <v>21799</v>
      </c>
      <c r="I32" s="129">
        <v>21799</v>
      </c>
      <c r="J32" s="129">
        <v>21207</v>
      </c>
      <c r="K32" s="129">
        <v>21207</v>
      </c>
      <c r="L32" s="129">
        <v>13744</v>
      </c>
      <c r="M32" s="129">
        <v>13744</v>
      </c>
      <c r="N32" s="129">
        <v>20105</v>
      </c>
      <c r="O32" s="129">
        <v>20105</v>
      </c>
      <c r="P32" s="129">
        <v>27542</v>
      </c>
      <c r="Q32" s="129">
        <v>27542</v>
      </c>
      <c r="R32" s="129">
        <v>16091</v>
      </c>
      <c r="S32" s="129">
        <v>16091</v>
      </c>
      <c r="T32" s="129">
        <v>17684</v>
      </c>
      <c r="U32" s="129">
        <v>16074</v>
      </c>
      <c r="V32" s="129">
        <v>18459</v>
      </c>
      <c r="W32" s="129">
        <v>21237.91354899</v>
      </c>
      <c r="X32" s="129">
        <v>6614.5337835999999</v>
      </c>
      <c r="Y32" s="237"/>
      <c r="Z32" s="311">
        <f t="shared" ref="Z32:Z36" si="4">AVERAGE(B32:X32)</f>
        <v>19847.019449243042</v>
      </c>
    </row>
    <row r="33" spans="1:27" ht="18" customHeight="1" x14ac:dyDescent="0.2">
      <c r="A33" s="136" t="s">
        <v>224</v>
      </c>
      <c r="B33" s="121">
        <v>8818</v>
      </c>
      <c r="C33" s="121">
        <v>8818</v>
      </c>
      <c r="D33" s="121">
        <v>6965</v>
      </c>
      <c r="E33" s="121">
        <v>6965</v>
      </c>
      <c r="F33" s="121">
        <v>10417</v>
      </c>
      <c r="G33" s="121">
        <v>10417</v>
      </c>
      <c r="H33" s="121">
        <v>6925</v>
      </c>
      <c r="I33" s="121">
        <v>6925</v>
      </c>
      <c r="J33" s="121">
        <v>15711</v>
      </c>
      <c r="K33" s="121">
        <v>15711</v>
      </c>
      <c r="L33" s="121">
        <v>12997</v>
      </c>
      <c r="M33" s="121">
        <v>12997</v>
      </c>
      <c r="N33" s="121">
        <v>19423</v>
      </c>
      <c r="O33" s="121">
        <v>19423</v>
      </c>
      <c r="P33" s="121">
        <v>17189</v>
      </c>
      <c r="Q33" s="121">
        <v>17189</v>
      </c>
      <c r="R33" s="121">
        <v>9562</v>
      </c>
      <c r="S33" s="121">
        <v>9562</v>
      </c>
      <c r="T33" s="121">
        <v>19198</v>
      </c>
      <c r="U33" s="121">
        <v>24032</v>
      </c>
      <c r="V33" s="121">
        <v>31328</v>
      </c>
      <c r="W33" s="121">
        <v>42708.524987800003</v>
      </c>
      <c r="X33" s="121">
        <v>26597.660400999997</v>
      </c>
      <c r="Y33" s="237"/>
      <c r="Z33" s="312">
        <f t="shared" si="4"/>
        <v>15646.8776256</v>
      </c>
    </row>
    <row r="34" spans="1:27" ht="18" customHeight="1" x14ac:dyDescent="0.2">
      <c r="A34" s="136" t="s">
        <v>225</v>
      </c>
      <c r="B34" s="121">
        <v>2861</v>
      </c>
      <c r="C34" s="121">
        <v>2861</v>
      </c>
      <c r="D34" s="121">
        <v>2943</v>
      </c>
      <c r="E34" s="121">
        <v>2943</v>
      </c>
      <c r="F34" s="121">
        <v>2744</v>
      </c>
      <c r="G34" s="121">
        <v>2744</v>
      </c>
      <c r="H34" s="121">
        <v>2230</v>
      </c>
      <c r="I34" s="121">
        <v>2230</v>
      </c>
      <c r="J34" s="121">
        <v>5132</v>
      </c>
      <c r="K34" s="121">
        <v>5132</v>
      </c>
      <c r="L34" s="121">
        <v>3779</v>
      </c>
      <c r="M34" s="121">
        <v>3779</v>
      </c>
      <c r="N34" s="121">
        <v>4521</v>
      </c>
      <c r="O34" s="121">
        <v>4521</v>
      </c>
      <c r="P34" s="121">
        <v>3532</v>
      </c>
      <c r="Q34" s="121">
        <v>3532</v>
      </c>
      <c r="R34" s="121">
        <v>1874</v>
      </c>
      <c r="S34" s="121">
        <v>1874</v>
      </c>
      <c r="T34" s="121">
        <v>3802</v>
      </c>
      <c r="U34" s="121">
        <v>3999</v>
      </c>
      <c r="V34" s="121">
        <v>6211</v>
      </c>
      <c r="W34" s="121">
        <v>5259.3392122999994</v>
      </c>
      <c r="X34" s="121">
        <v>2276.1516910999999</v>
      </c>
      <c r="Y34" s="237"/>
      <c r="Z34" s="312">
        <f t="shared" si="4"/>
        <v>3512.1517784086959</v>
      </c>
    </row>
    <row r="35" spans="1:27" ht="18" customHeight="1" thickBot="1" x14ac:dyDescent="0.25">
      <c r="A35" s="137" t="s">
        <v>226</v>
      </c>
      <c r="B35" s="122">
        <v>1299</v>
      </c>
      <c r="C35" s="122">
        <v>1299</v>
      </c>
      <c r="D35" s="122">
        <v>6467</v>
      </c>
      <c r="E35" s="122">
        <v>6467</v>
      </c>
      <c r="F35" s="122">
        <v>4930</v>
      </c>
      <c r="G35" s="122">
        <v>4930</v>
      </c>
      <c r="H35" s="122">
        <v>6177</v>
      </c>
      <c r="I35" s="122">
        <v>6177</v>
      </c>
      <c r="J35" s="122">
        <v>7608</v>
      </c>
      <c r="K35" s="122">
        <v>7608</v>
      </c>
      <c r="L35" s="122">
        <v>19680</v>
      </c>
      <c r="M35" s="122">
        <v>19680</v>
      </c>
      <c r="N35" s="122">
        <v>33603</v>
      </c>
      <c r="O35" s="122">
        <v>33603</v>
      </c>
      <c r="P35" s="122">
        <v>102736</v>
      </c>
      <c r="Q35" s="122">
        <v>102736</v>
      </c>
      <c r="R35" s="122">
        <v>3747</v>
      </c>
      <c r="S35" s="122">
        <v>3747</v>
      </c>
      <c r="T35" s="122">
        <v>202436</v>
      </c>
      <c r="U35" s="122">
        <v>4198</v>
      </c>
      <c r="V35" s="122">
        <v>8213</v>
      </c>
      <c r="W35" s="122">
        <v>48255.823401119997</v>
      </c>
      <c r="X35" s="122">
        <v>3908.1872246999997</v>
      </c>
      <c r="Y35" s="237"/>
      <c r="Z35" s="313">
        <f t="shared" si="4"/>
        <v>27804.565679383479</v>
      </c>
    </row>
    <row r="36" spans="1:27" ht="18" customHeight="1" thickBot="1" x14ac:dyDescent="0.25">
      <c r="A36" s="125" t="s">
        <v>269</v>
      </c>
      <c r="B36" s="126">
        <v>43867</v>
      </c>
      <c r="C36" s="126">
        <v>43867</v>
      </c>
      <c r="D36" s="126">
        <v>37391</v>
      </c>
      <c r="E36" s="126">
        <v>37391</v>
      </c>
      <c r="F36" s="126">
        <v>33904</v>
      </c>
      <c r="G36" s="126">
        <v>33904</v>
      </c>
      <c r="H36" s="126">
        <v>37131</v>
      </c>
      <c r="I36" s="126">
        <v>37131</v>
      </c>
      <c r="J36" s="126">
        <v>49658</v>
      </c>
      <c r="K36" s="126">
        <v>49658</v>
      </c>
      <c r="L36" s="126">
        <v>50200</v>
      </c>
      <c r="M36" s="126">
        <v>50200</v>
      </c>
      <c r="N36" s="126">
        <v>77652</v>
      </c>
      <c r="O36" s="126">
        <v>77652</v>
      </c>
      <c r="P36" s="126">
        <v>150999</v>
      </c>
      <c r="Q36" s="126">
        <v>150999</v>
      </c>
      <c r="R36" s="126">
        <v>31274</v>
      </c>
      <c r="S36" s="126">
        <v>31274</v>
      </c>
      <c r="T36" s="126">
        <v>243120</v>
      </c>
      <c r="U36" s="126">
        <v>48303</v>
      </c>
      <c r="V36" s="126">
        <v>64211</v>
      </c>
      <c r="W36" s="126">
        <v>117461.60115021</v>
      </c>
      <c r="X36" s="126">
        <v>39396.533100399996</v>
      </c>
      <c r="Y36" s="238"/>
      <c r="Z36" s="314">
        <f t="shared" si="4"/>
        <v>66810.614532635213</v>
      </c>
    </row>
    <row r="37" spans="1:27" x14ac:dyDescent="0.2">
      <c r="A37" s="118"/>
      <c r="B37" s="119"/>
      <c r="C37" s="119"/>
      <c r="D37" s="119"/>
      <c r="E37" s="117"/>
      <c r="F37" s="117"/>
      <c r="G37" s="117"/>
      <c r="AA37" s="202"/>
    </row>
    <row r="38" spans="1:27" ht="63" customHeight="1" x14ac:dyDescent="0.2">
      <c r="B38" s="556" t="s">
        <v>496</v>
      </c>
      <c r="C38" s="556"/>
      <c r="D38" s="556"/>
      <c r="E38" s="556"/>
      <c r="F38" s="556"/>
      <c r="G38" s="556"/>
      <c r="H38" s="556"/>
      <c r="I38" s="556"/>
      <c r="J38" s="556"/>
      <c r="K38" s="242"/>
      <c r="L38" s="242"/>
      <c r="M38" s="242"/>
      <c r="N38" s="242"/>
      <c r="O38" s="242"/>
      <c r="P38" s="242"/>
      <c r="Q38" s="242"/>
      <c r="R38" s="242"/>
      <c r="S38" s="242"/>
      <c r="T38" s="242"/>
      <c r="U38" s="242"/>
      <c r="V38" s="242"/>
      <c r="W38" s="242"/>
      <c r="X38" s="242"/>
      <c r="Y38" s="242"/>
      <c r="Z38" s="242"/>
    </row>
    <row r="39" spans="1:27" ht="6" customHeight="1" thickBot="1" x14ac:dyDescent="0.25"/>
    <row r="40" spans="1:27" ht="13.5" thickBot="1" x14ac:dyDescent="0.25">
      <c r="B40" s="507" t="s">
        <v>0</v>
      </c>
      <c r="C40" s="508"/>
      <c r="D40" s="508"/>
      <c r="E40" s="509"/>
    </row>
  </sheetData>
  <mergeCells count="2">
    <mergeCell ref="B40:E40"/>
    <mergeCell ref="B38:J38"/>
  </mergeCells>
  <hyperlinks>
    <hyperlink ref="B40:C40" location="'Table of Contents'!A1" display="Link to Table of Contents" xr:uid="{00000000-0004-0000-1200-000000000000}"/>
  </hyperlink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view="pageLayout" zoomScaleNormal="100" workbookViewId="0"/>
  </sheetViews>
  <sheetFormatPr defaultRowHeight="12.75" x14ac:dyDescent="0.2"/>
  <cols>
    <col min="1" max="1" width="19.85546875" customWidth="1"/>
    <col min="11" max="13" width="9.140625" style="12"/>
    <col min="14" max="14" width="10.42578125" customWidth="1"/>
  </cols>
  <sheetData>
    <row r="1" spans="1:16" x14ac:dyDescent="0.2">
      <c r="A1" s="13" t="s">
        <v>53</v>
      </c>
      <c r="B1" s="12"/>
      <c r="C1" s="12"/>
      <c r="D1" s="12"/>
      <c r="E1" s="12"/>
      <c r="F1" s="12"/>
      <c r="G1" s="12"/>
      <c r="H1" s="12"/>
      <c r="I1" s="12"/>
      <c r="J1" s="12"/>
      <c r="N1" s="12"/>
      <c r="O1" s="12"/>
      <c r="P1" s="12"/>
    </row>
    <row r="2" spans="1:16" s="12" customFormat="1" ht="13.5" thickBot="1" x14ac:dyDescent="0.25">
      <c r="A2" s="27"/>
      <c r="B2" s="27"/>
    </row>
    <row r="3" spans="1:16" s="12" customFormat="1" ht="13.5" thickBot="1" x14ac:dyDescent="0.25">
      <c r="A3" s="273"/>
      <c r="B3" s="510" t="s">
        <v>54</v>
      </c>
      <c r="C3" s="511"/>
      <c r="D3" s="511"/>
      <c r="E3" s="511"/>
      <c r="F3" s="511"/>
      <c r="G3" s="511"/>
      <c r="H3" s="511"/>
      <c r="I3" s="511"/>
      <c r="J3" s="511"/>
      <c r="K3" s="511"/>
      <c r="L3" s="511"/>
      <c r="M3" s="511"/>
      <c r="N3" s="511"/>
      <c r="O3" s="511"/>
      <c r="P3" s="512"/>
    </row>
    <row r="4" spans="1:16" ht="51.75" thickBot="1" x14ac:dyDescent="0.25">
      <c r="A4" s="273" t="s">
        <v>55</v>
      </c>
      <c r="B4" s="416" t="s">
        <v>56</v>
      </c>
      <c r="C4" s="265" t="s">
        <v>57</v>
      </c>
      <c r="D4" s="265" t="s">
        <v>58</v>
      </c>
      <c r="E4" s="265" t="s">
        <v>59</v>
      </c>
      <c r="F4" s="265" t="s">
        <v>60</v>
      </c>
      <c r="G4" s="265" t="s">
        <v>61</v>
      </c>
      <c r="H4" s="265" t="s">
        <v>62</v>
      </c>
      <c r="I4" s="265" t="s">
        <v>63</v>
      </c>
      <c r="J4" s="265" t="s">
        <v>64</v>
      </c>
      <c r="K4" s="265" t="s">
        <v>65</v>
      </c>
      <c r="L4" s="265" t="s">
        <v>66</v>
      </c>
      <c r="M4" s="265" t="s">
        <v>67</v>
      </c>
      <c r="N4" s="422" t="s">
        <v>68</v>
      </c>
      <c r="O4" s="423" t="s">
        <v>69</v>
      </c>
      <c r="P4" s="423" t="s">
        <v>70</v>
      </c>
    </row>
    <row r="5" spans="1:16" ht="13.5" thickBot="1" x14ac:dyDescent="0.25">
      <c r="A5" s="279" t="s">
        <v>71</v>
      </c>
      <c r="B5" s="281">
        <f>'Tab 4'!B11</f>
        <v>456030</v>
      </c>
      <c r="C5" s="282">
        <f>'Tab 4'!C11</f>
        <v>160510</v>
      </c>
      <c r="D5" s="282">
        <f>'Tab 4'!D11</f>
        <v>80500</v>
      </c>
      <c r="E5" s="282">
        <f>'Tab 4'!E11</f>
        <v>81610</v>
      </c>
      <c r="F5" s="282">
        <f>'Tab 4'!F11</f>
        <v>123700</v>
      </c>
      <c r="G5" s="282">
        <f>'Tab 4'!G11</f>
        <v>387160</v>
      </c>
      <c r="H5" s="282">
        <f>'Tab 4'!H11</f>
        <v>39490</v>
      </c>
      <c r="I5" s="282">
        <f>'Tab 4'!I11</f>
        <v>20440</v>
      </c>
      <c r="J5" s="282">
        <f>'Tab 4'!J11</f>
        <v>31210</v>
      </c>
      <c r="K5" s="282">
        <f>'Tab 4'!K11</f>
        <v>55060</v>
      </c>
      <c r="L5" s="282">
        <f>'Tab 4'!L11</f>
        <v>43570</v>
      </c>
      <c r="M5" s="282">
        <f>'Tab 4'!M11</f>
        <v>36460</v>
      </c>
      <c r="N5" s="424">
        <f>SUM(B5:M5)</f>
        <v>1515740</v>
      </c>
      <c r="O5" s="291">
        <f>ROUND(AVERAGE(B5:L5),-1)</f>
        <v>134480</v>
      </c>
      <c r="P5" s="291">
        <f>ROUND(AVERAGE(B5:M5),-1)</f>
        <v>126310</v>
      </c>
    </row>
    <row r="6" spans="1:16" ht="13.5" thickBot="1" x14ac:dyDescent="0.25">
      <c r="A6" s="280" t="s">
        <v>72</v>
      </c>
      <c r="B6" s="283">
        <f>'Tab 4'!B23</f>
        <v>292090</v>
      </c>
      <c r="C6" s="284">
        <f>'Tab 4'!C23</f>
        <v>384370</v>
      </c>
      <c r="D6" s="284">
        <f>'Tab 4'!D23</f>
        <v>227600</v>
      </c>
      <c r="E6" s="284">
        <f>'Tab 4'!E23</f>
        <v>284340</v>
      </c>
      <c r="F6" s="284">
        <f>'Tab 4'!F23</f>
        <v>174360</v>
      </c>
      <c r="G6" s="284">
        <f>'Tab 4'!G23</f>
        <v>445600</v>
      </c>
      <c r="H6" s="284">
        <f>'Tab 4'!H23</f>
        <v>222400</v>
      </c>
      <c r="I6" s="284">
        <f>'Tab 4'!I23</f>
        <v>329000</v>
      </c>
      <c r="J6" s="284">
        <f>'Tab 4'!J23</f>
        <v>178880</v>
      </c>
      <c r="K6" s="284">
        <f>'Tab 4'!K23</f>
        <v>110140</v>
      </c>
      <c r="L6" s="284">
        <f>'Tab 4'!L23</f>
        <v>100200</v>
      </c>
      <c r="M6" s="284">
        <f>'Tab 4'!M23</f>
        <v>85839.77</v>
      </c>
      <c r="N6" s="425">
        <f t="shared" ref="N6:N7" si="0">SUM(B6:M6)</f>
        <v>2834819.77</v>
      </c>
      <c r="O6" s="291">
        <f t="shared" ref="O6:O8" si="1">ROUND(AVERAGE(B6:L6),-1)</f>
        <v>249910</v>
      </c>
      <c r="P6" s="291">
        <f t="shared" ref="P6:P8" si="2">ROUND(AVERAGE(B6:M6),-1)</f>
        <v>236230</v>
      </c>
    </row>
    <row r="7" spans="1:16" ht="13.5" thickBot="1" x14ac:dyDescent="0.25">
      <c r="A7" s="280" t="s">
        <v>73</v>
      </c>
      <c r="B7" s="283">
        <f>'Tab 4'!B38</f>
        <v>-262790</v>
      </c>
      <c r="C7" s="284">
        <f>'Tab 4'!C38</f>
        <v>1088160</v>
      </c>
      <c r="D7" s="284">
        <f>'Tab 4'!D38</f>
        <v>1041300</v>
      </c>
      <c r="E7" s="284">
        <f>'Tab 4'!E38</f>
        <v>1032350</v>
      </c>
      <c r="F7" s="284">
        <f>'Tab 4'!F38</f>
        <v>1022640</v>
      </c>
      <c r="G7" s="284">
        <f>'Tab 4'!G38</f>
        <v>978960</v>
      </c>
      <c r="H7" s="284">
        <f>'Tab 4'!H38</f>
        <v>1343009.51</v>
      </c>
      <c r="I7" s="284">
        <f>'Tab 4'!I38</f>
        <v>1357100</v>
      </c>
      <c r="J7" s="284">
        <f>'Tab 4'!J38</f>
        <v>333590</v>
      </c>
      <c r="K7" s="284">
        <f>'Tab 4'!K38</f>
        <v>679500</v>
      </c>
      <c r="L7" s="284">
        <f>'Tab 4'!L38</f>
        <v>504420</v>
      </c>
      <c r="M7" s="284">
        <f>'Tab 4'!M38</f>
        <v>763460</v>
      </c>
      <c r="N7" s="425">
        <f t="shared" si="0"/>
        <v>9881699.5099999998</v>
      </c>
      <c r="O7" s="291">
        <f t="shared" si="1"/>
        <v>828930</v>
      </c>
      <c r="P7" s="291">
        <f t="shared" si="2"/>
        <v>823470</v>
      </c>
    </row>
    <row r="8" spans="1:16" ht="13.5" thickBot="1" x14ac:dyDescent="0.25">
      <c r="A8" s="278" t="s">
        <v>74</v>
      </c>
      <c r="B8" s="285">
        <f>'Tab 4'!B49</f>
        <v>13650</v>
      </c>
      <c r="C8" s="286">
        <f>'Tab 4'!C49</f>
        <v>1230</v>
      </c>
      <c r="D8" s="286">
        <f>'Tab 4'!D49</f>
        <v>1990</v>
      </c>
      <c r="E8" s="286">
        <f>'Tab 4'!E49</f>
        <v>2680</v>
      </c>
      <c r="F8" s="286">
        <f>'Tab 4'!F49</f>
        <v>3070</v>
      </c>
      <c r="G8" s="286">
        <f>'Tab 4'!G49</f>
        <v>2480</v>
      </c>
      <c r="H8" s="286">
        <f>'Tab 4'!H49</f>
        <v>1310</v>
      </c>
      <c r="I8" s="286">
        <f>'Tab 4'!I49</f>
        <v>2910</v>
      </c>
      <c r="J8" s="286">
        <f>'Tab 4'!J49</f>
        <v>920</v>
      </c>
      <c r="K8" s="286">
        <f>'Tab 4'!K49</f>
        <v>2280</v>
      </c>
      <c r="L8" s="286">
        <f>'Tab 4'!L49</f>
        <v>7390</v>
      </c>
      <c r="M8" s="286">
        <f>'Tab 4'!M49</f>
        <v>3370</v>
      </c>
      <c r="N8" s="426">
        <f>SUM(B8:M8)</f>
        <v>43280</v>
      </c>
      <c r="O8" s="291">
        <f t="shared" si="1"/>
        <v>3630</v>
      </c>
      <c r="P8" s="291">
        <f t="shared" si="2"/>
        <v>3610</v>
      </c>
    </row>
    <row r="9" spans="1:16" s="12" customFormat="1" ht="6.75" customHeight="1" thickBot="1" x14ac:dyDescent="0.25">
      <c r="A9" s="349"/>
      <c r="B9" s="350"/>
      <c r="C9" s="350"/>
      <c r="D9" s="350"/>
      <c r="E9" s="350"/>
      <c r="F9" s="350"/>
      <c r="G9" s="350"/>
      <c r="H9" s="350"/>
      <c r="I9" s="350"/>
      <c r="J9" s="350"/>
      <c r="K9" s="350"/>
      <c r="L9" s="350"/>
      <c r="M9" s="350"/>
      <c r="N9" s="427"/>
      <c r="O9" s="428"/>
      <c r="P9" s="327"/>
    </row>
    <row r="10" spans="1:16" ht="26.25" customHeight="1" thickBot="1" x14ac:dyDescent="0.25">
      <c r="A10" s="287" t="s">
        <v>75</v>
      </c>
      <c r="B10" s="417">
        <f>B5+B6</f>
        <v>748120</v>
      </c>
      <c r="C10" s="418">
        <f t="shared" ref="C10:M10" si="3">C5+C6</f>
        <v>544880</v>
      </c>
      <c r="D10" s="418">
        <f t="shared" si="3"/>
        <v>308100</v>
      </c>
      <c r="E10" s="418">
        <f t="shared" si="3"/>
        <v>365950</v>
      </c>
      <c r="F10" s="418">
        <f t="shared" si="3"/>
        <v>298060</v>
      </c>
      <c r="G10" s="418">
        <f t="shared" si="3"/>
        <v>832760</v>
      </c>
      <c r="H10" s="418">
        <f t="shared" si="3"/>
        <v>261890</v>
      </c>
      <c r="I10" s="418">
        <f t="shared" si="3"/>
        <v>349440</v>
      </c>
      <c r="J10" s="418">
        <f t="shared" si="3"/>
        <v>210090</v>
      </c>
      <c r="K10" s="418">
        <f t="shared" si="3"/>
        <v>165200</v>
      </c>
      <c r="L10" s="418">
        <f t="shared" si="3"/>
        <v>143770</v>
      </c>
      <c r="M10" s="418">
        <f t="shared" si="3"/>
        <v>122299.77</v>
      </c>
      <c r="N10" s="429">
        <f>SUM(B10:M10)</f>
        <v>4350559.7699999996</v>
      </c>
      <c r="O10" s="430">
        <f>ROUND(AVERAGE(B10:L10),-1)</f>
        <v>384390</v>
      </c>
      <c r="P10" s="430">
        <f>ROUND(AVERAGE(B10:M10),-1)</f>
        <v>362550</v>
      </c>
    </row>
    <row r="34" spans="1:3" ht="13.5" thickBot="1" x14ac:dyDescent="0.25">
      <c r="A34" s="4" t="s">
        <v>76</v>
      </c>
      <c r="B34" s="12"/>
      <c r="C34" s="12"/>
    </row>
    <row r="35" spans="1:3" ht="13.5" thickBot="1" x14ac:dyDescent="0.25">
      <c r="A35" s="507" t="s">
        <v>0</v>
      </c>
      <c r="B35" s="508"/>
      <c r="C35" s="509"/>
    </row>
  </sheetData>
  <mergeCells count="2">
    <mergeCell ref="A35:C35"/>
    <mergeCell ref="B3:P3"/>
  </mergeCells>
  <hyperlinks>
    <hyperlink ref="A35:C35" location="'Table of Contents'!A1" display="Link to Table of Contents" xr:uid="{00000000-0004-0000-0100-000000000000}"/>
  </hyperlinks>
  <pageMargins left="0.23622047244094491" right="0.23622047244094491" top="0.74803149606299213" bottom="0.74803149606299213" header="0.31496062992125984" footer="0.31496062992125984"/>
  <pageSetup paperSize="9" orientation="landscape" r:id="rId1"/>
  <headerFooter>
    <oddHeader>&amp;C&amp;20NSW Native Vegetation data spreadsheet</oddHeader>
    <oddFooter>&amp;RNSW Native Vegetation data spreadsheet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52"/>
  <sheetViews>
    <sheetView view="pageLayout" zoomScaleNormal="100" workbookViewId="0"/>
  </sheetViews>
  <sheetFormatPr defaultColWidth="9.140625" defaultRowHeight="12.75" x14ac:dyDescent="0.2"/>
  <cols>
    <col min="1" max="1" width="11.140625" style="4" customWidth="1"/>
    <col min="2" max="2" width="19.42578125" style="4" customWidth="1"/>
    <col min="3" max="25" width="7.42578125" style="4" customWidth="1"/>
    <col min="26" max="26" width="1.28515625" style="4" customWidth="1"/>
    <col min="27" max="27" width="8.28515625" style="4" customWidth="1"/>
    <col min="28" max="16384" width="9.140625" style="4"/>
  </cols>
  <sheetData>
    <row r="1" spans="1:27" ht="18" customHeight="1" x14ac:dyDescent="0.2">
      <c r="B1" s="257" t="s">
        <v>497</v>
      </c>
      <c r="C1" s="257"/>
      <c r="D1" s="257"/>
      <c r="E1" s="257"/>
      <c r="F1" s="257"/>
      <c r="G1" s="257"/>
      <c r="H1" s="257"/>
      <c r="I1" s="257"/>
      <c r="J1" s="257"/>
      <c r="K1" s="257"/>
      <c r="L1" s="257"/>
    </row>
    <row r="2" spans="1:27" ht="13.5" thickBot="1" x14ac:dyDescent="0.25">
      <c r="B2" s="27"/>
    </row>
    <row r="3" spans="1:27" ht="38.25" customHeight="1" thickBot="1" x14ac:dyDescent="0.25">
      <c r="A3" s="138" t="s">
        <v>277</v>
      </c>
      <c r="B3" s="166" t="s">
        <v>278</v>
      </c>
      <c r="C3" s="132" t="s">
        <v>197</v>
      </c>
      <c r="D3" s="132" t="s">
        <v>198</v>
      </c>
      <c r="E3" s="132" t="s">
        <v>199</v>
      </c>
      <c r="F3" s="132" t="s">
        <v>200</v>
      </c>
      <c r="G3" s="132" t="s">
        <v>201</v>
      </c>
      <c r="H3" s="132" t="s">
        <v>202</v>
      </c>
      <c r="I3" s="132" t="s">
        <v>203</v>
      </c>
      <c r="J3" s="132" t="s">
        <v>204</v>
      </c>
      <c r="K3" s="132" t="s">
        <v>205</v>
      </c>
      <c r="L3" s="132" t="s">
        <v>206</v>
      </c>
      <c r="M3" s="132" t="s">
        <v>207</v>
      </c>
      <c r="N3" s="132" t="s">
        <v>208</v>
      </c>
      <c r="O3" s="132" t="s">
        <v>209</v>
      </c>
      <c r="P3" s="132" t="s">
        <v>210</v>
      </c>
      <c r="Q3" s="132" t="s">
        <v>211</v>
      </c>
      <c r="R3" s="132" t="s">
        <v>212</v>
      </c>
      <c r="S3" s="132" t="s">
        <v>213</v>
      </c>
      <c r="T3" s="132" t="s">
        <v>56</v>
      </c>
      <c r="U3" s="132" t="s">
        <v>214</v>
      </c>
      <c r="V3" s="132" t="s">
        <v>215</v>
      </c>
      <c r="W3" s="132" t="s">
        <v>216</v>
      </c>
      <c r="X3" s="132" t="s">
        <v>217</v>
      </c>
      <c r="Y3" s="132" t="s">
        <v>218</v>
      </c>
      <c r="Z3" s="251"/>
      <c r="AA3" s="386" t="s">
        <v>494</v>
      </c>
    </row>
    <row r="4" spans="1:27" ht="12.75" customHeight="1" x14ac:dyDescent="0.2">
      <c r="A4" s="559" t="s">
        <v>279</v>
      </c>
      <c r="B4" s="146" t="s">
        <v>223</v>
      </c>
      <c r="C4" s="143">
        <v>1085.7897903</v>
      </c>
      <c r="D4" s="143">
        <v>1085.7897903</v>
      </c>
      <c r="E4" s="11">
        <v>1095.8826531</v>
      </c>
      <c r="F4" s="11">
        <v>1095.8826531</v>
      </c>
      <c r="G4" s="11">
        <v>529.76725969999995</v>
      </c>
      <c r="H4" s="11">
        <v>529.76725969999995</v>
      </c>
      <c r="I4" s="243">
        <v>350.24118650000003</v>
      </c>
      <c r="J4" s="243">
        <v>350.24118650000003</v>
      </c>
      <c r="K4" s="151">
        <v>589.20461469999998</v>
      </c>
      <c r="L4" s="151">
        <v>589.20461469999998</v>
      </c>
      <c r="M4" s="205">
        <v>236.26817030000001</v>
      </c>
      <c r="N4" s="205">
        <v>236.26817030000001</v>
      </c>
      <c r="O4" s="151">
        <v>266.8154629</v>
      </c>
      <c r="P4" s="151">
        <v>266.8154629</v>
      </c>
      <c r="Q4" s="151">
        <v>335.62599019999999</v>
      </c>
      <c r="R4" s="151">
        <v>335.62599019999999</v>
      </c>
      <c r="S4" s="151">
        <v>278.41605140000001</v>
      </c>
      <c r="T4" s="151">
        <v>278.41605140000001</v>
      </c>
      <c r="U4" s="151">
        <v>294.47786059999999</v>
      </c>
      <c r="V4" s="151">
        <v>231.63553820000001</v>
      </c>
      <c r="W4" s="151">
        <v>349.02954549999998</v>
      </c>
      <c r="X4" s="150">
        <v>241.5771791</v>
      </c>
      <c r="Y4" s="247">
        <v>108.1471535</v>
      </c>
      <c r="Z4" s="256"/>
      <c r="AA4" s="252">
        <f>AVERAGE(C4:Y4)</f>
        <v>467.8647667434783</v>
      </c>
    </row>
    <row r="5" spans="1:27" x14ac:dyDescent="0.2">
      <c r="A5" s="559"/>
      <c r="B5" s="147" t="s">
        <v>224</v>
      </c>
      <c r="C5" s="144">
        <v>1258.9215494</v>
      </c>
      <c r="D5" s="144">
        <v>1258.9215494</v>
      </c>
      <c r="E5" s="15">
        <v>1075.4086649999999</v>
      </c>
      <c r="F5" s="15">
        <v>1075.4086649999999</v>
      </c>
      <c r="G5" s="15">
        <v>1492.6942744999999</v>
      </c>
      <c r="H5" s="15">
        <v>1492.6942744999999</v>
      </c>
      <c r="I5" s="244">
        <v>1352.2664476</v>
      </c>
      <c r="J5" s="244">
        <v>1352.2664476</v>
      </c>
      <c r="K5" s="139">
        <v>3896.2783720900002</v>
      </c>
      <c r="L5" s="139">
        <v>3896.2783720900002</v>
      </c>
      <c r="M5" s="206">
        <v>3650.6041544099999</v>
      </c>
      <c r="N5" s="206">
        <v>3650.6041544099999</v>
      </c>
      <c r="O5" s="139">
        <v>3171.8128094899998</v>
      </c>
      <c r="P5" s="139">
        <v>3171.8128094899998</v>
      </c>
      <c r="Q5" s="139">
        <v>2833.8659529000001</v>
      </c>
      <c r="R5" s="139">
        <v>2833.8659529000001</v>
      </c>
      <c r="S5" s="139">
        <v>3008.4445083999999</v>
      </c>
      <c r="T5" s="139">
        <v>3008.4445083999999</v>
      </c>
      <c r="U5" s="139">
        <v>3203.8174057000001</v>
      </c>
      <c r="V5" s="139">
        <v>3648.6807205</v>
      </c>
      <c r="W5" s="139">
        <v>5241.6130088999998</v>
      </c>
      <c r="X5" s="15">
        <v>4211.9172902</v>
      </c>
      <c r="Y5" s="248">
        <v>6086.8271540100004</v>
      </c>
      <c r="Z5" s="256"/>
      <c r="AA5" s="253">
        <f t="shared" ref="AA5:AA48" si="0">AVERAGE(C5:Y5)</f>
        <v>2864.0630020386957</v>
      </c>
    </row>
    <row r="6" spans="1:27" x14ac:dyDescent="0.2">
      <c r="A6" s="559"/>
      <c r="B6" s="147" t="s">
        <v>225</v>
      </c>
      <c r="C6" s="144">
        <v>124.6546204</v>
      </c>
      <c r="D6" s="144">
        <v>124.6546204</v>
      </c>
      <c r="E6" s="15">
        <v>214.59922839999999</v>
      </c>
      <c r="F6" s="15">
        <v>214.59922839999999</v>
      </c>
      <c r="G6" s="15">
        <v>54.759498700000002</v>
      </c>
      <c r="H6" s="15">
        <v>54.759498700000002</v>
      </c>
      <c r="I6" s="244">
        <v>71.126277900000005</v>
      </c>
      <c r="J6" s="244">
        <v>71.126277900000005</v>
      </c>
      <c r="K6" s="139">
        <v>403.02033360000001</v>
      </c>
      <c r="L6" s="139">
        <v>403.02033360000001</v>
      </c>
      <c r="M6" s="206">
        <v>277.8786447</v>
      </c>
      <c r="N6" s="206">
        <v>277.8786447</v>
      </c>
      <c r="O6" s="139">
        <v>264.72673700000001</v>
      </c>
      <c r="P6" s="139">
        <v>264.72673700000001</v>
      </c>
      <c r="Q6" s="139">
        <v>184.98741530000001</v>
      </c>
      <c r="R6" s="139">
        <v>184.98741530000001</v>
      </c>
      <c r="S6" s="139">
        <v>126.6753916</v>
      </c>
      <c r="T6" s="139">
        <v>126.6753916</v>
      </c>
      <c r="U6" s="139">
        <v>85.0337356</v>
      </c>
      <c r="V6" s="139">
        <v>87.639513300000004</v>
      </c>
      <c r="W6" s="139">
        <v>316.98645540000001</v>
      </c>
      <c r="X6" s="15">
        <v>419.27817340000001</v>
      </c>
      <c r="Y6" s="248">
        <v>145.35857039999999</v>
      </c>
      <c r="Z6" s="256"/>
      <c r="AA6" s="253">
        <f t="shared" si="0"/>
        <v>195.61533666521737</v>
      </c>
    </row>
    <row r="7" spans="1:27" ht="13.5" thickBot="1" x14ac:dyDescent="0.25">
      <c r="A7" s="560"/>
      <c r="B7" s="148" t="s">
        <v>226</v>
      </c>
      <c r="C7" s="145">
        <v>3.1705760000000001</v>
      </c>
      <c r="D7" s="145">
        <v>3.1705760000000001</v>
      </c>
      <c r="E7" s="140">
        <v>231.13072299999999</v>
      </c>
      <c r="F7" s="140">
        <v>231.13072299999999</v>
      </c>
      <c r="G7" s="140">
        <v>433.29419330000002</v>
      </c>
      <c r="H7" s="140">
        <v>433.29419330000002</v>
      </c>
      <c r="I7" s="245">
        <v>259.46279750000002</v>
      </c>
      <c r="J7" s="245">
        <v>259.46279750000002</v>
      </c>
      <c r="K7" s="141">
        <v>90.662141800000001</v>
      </c>
      <c r="L7" s="141">
        <v>90.662141800000001</v>
      </c>
      <c r="M7" s="207">
        <v>1108.2453123</v>
      </c>
      <c r="N7" s="207">
        <v>1108.2453123</v>
      </c>
      <c r="O7" s="141">
        <v>1279.7260894000001</v>
      </c>
      <c r="P7" s="141">
        <v>1279.7260894000001</v>
      </c>
      <c r="Q7" s="141">
        <v>1405.9067680000001</v>
      </c>
      <c r="R7" s="141">
        <v>1405.9067680000001</v>
      </c>
      <c r="S7" s="141">
        <v>62.545488400000004</v>
      </c>
      <c r="T7" s="141">
        <v>62.545488400000004</v>
      </c>
      <c r="U7" s="141">
        <v>13909.952284700001</v>
      </c>
      <c r="V7" s="141">
        <v>156.1297174</v>
      </c>
      <c r="W7" s="141">
        <v>74.142141300000006</v>
      </c>
      <c r="X7" s="140">
        <v>6274.9457476999996</v>
      </c>
      <c r="Y7" s="249">
        <v>14.706087999999999</v>
      </c>
      <c r="Z7" s="256"/>
      <c r="AA7" s="254">
        <f t="shared" si="0"/>
        <v>1312.0940938478261</v>
      </c>
    </row>
    <row r="8" spans="1:27" ht="12.75" customHeight="1" x14ac:dyDescent="0.2">
      <c r="A8" s="559" t="s">
        <v>280</v>
      </c>
      <c r="B8" s="146" t="s">
        <v>223</v>
      </c>
      <c r="C8" s="143">
        <v>9035.0384556999998</v>
      </c>
      <c r="D8" s="143">
        <v>9035.0384556999998</v>
      </c>
      <c r="E8" s="11">
        <v>4252.5775451</v>
      </c>
      <c r="F8" s="11">
        <v>4252.5775451</v>
      </c>
      <c r="G8" s="11">
        <v>4934.5242563100001</v>
      </c>
      <c r="H8" s="11">
        <v>4934.5242563100001</v>
      </c>
      <c r="I8" s="243">
        <v>7612.1553150199998</v>
      </c>
      <c r="J8" s="243">
        <v>7612.1553150199998</v>
      </c>
      <c r="K8" s="142">
        <v>5397.0259199100001</v>
      </c>
      <c r="L8" s="142">
        <v>5397.0259199100001</v>
      </c>
      <c r="M8" s="208">
        <v>2998.6605165000001</v>
      </c>
      <c r="N8" s="208">
        <v>2998.6605165000001</v>
      </c>
      <c r="O8" s="142">
        <v>4506.0941198099999</v>
      </c>
      <c r="P8" s="142">
        <v>4506.0941198099999</v>
      </c>
      <c r="Q8" s="142">
        <v>5117.3533386999998</v>
      </c>
      <c r="R8" s="142">
        <v>5117.3533386999998</v>
      </c>
      <c r="S8" s="142">
        <v>4432.2624446</v>
      </c>
      <c r="T8" s="142">
        <v>4432.2624446</v>
      </c>
      <c r="U8" s="142">
        <v>1796.6466931</v>
      </c>
      <c r="V8" s="142">
        <v>2649.2842534000001</v>
      </c>
      <c r="W8" s="142">
        <v>1812.3447292000001</v>
      </c>
      <c r="X8" s="11">
        <v>3547.4047624999998</v>
      </c>
      <c r="Y8" s="247">
        <v>816.8012172</v>
      </c>
      <c r="Z8" s="256"/>
      <c r="AA8" s="252">
        <f t="shared" si="0"/>
        <v>4660.6028469000003</v>
      </c>
    </row>
    <row r="9" spans="1:27" x14ac:dyDescent="0.2">
      <c r="A9" s="559"/>
      <c r="B9" s="147" t="s">
        <v>224</v>
      </c>
      <c r="C9" s="144">
        <v>88.516354899999996</v>
      </c>
      <c r="D9" s="144">
        <v>88.516354899999996</v>
      </c>
      <c r="E9" s="15">
        <v>360.18548060000001</v>
      </c>
      <c r="F9" s="15">
        <v>360.18548060000001</v>
      </c>
      <c r="G9" s="15">
        <v>143.85317800000001</v>
      </c>
      <c r="H9" s="15">
        <v>143.85317800000001</v>
      </c>
      <c r="I9" s="244">
        <v>446.14733310000003</v>
      </c>
      <c r="J9" s="244">
        <v>446.14733310000003</v>
      </c>
      <c r="K9" s="139">
        <v>841.87078120000001</v>
      </c>
      <c r="L9" s="139">
        <v>841.87078120000001</v>
      </c>
      <c r="M9" s="206">
        <v>335.11188490000001</v>
      </c>
      <c r="N9" s="206">
        <v>335.11188490000001</v>
      </c>
      <c r="O9" s="139">
        <v>48.679221099999999</v>
      </c>
      <c r="P9" s="139">
        <v>48.679221099999999</v>
      </c>
      <c r="Q9" s="139">
        <v>321.88518900000003</v>
      </c>
      <c r="R9" s="139">
        <v>321.88518900000003</v>
      </c>
      <c r="S9" s="139">
        <v>69.377094</v>
      </c>
      <c r="T9" s="139">
        <v>69.377094</v>
      </c>
      <c r="U9" s="139">
        <v>166.69371630000001</v>
      </c>
      <c r="V9" s="139">
        <v>265.57284820000001</v>
      </c>
      <c r="W9" s="139">
        <v>1176.3840092999999</v>
      </c>
      <c r="X9" s="15">
        <v>1985.9392186</v>
      </c>
      <c r="Y9" s="248">
        <v>478.05931859999998</v>
      </c>
      <c r="Z9" s="256"/>
      <c r="AA9" s="253">
        <f t="shared" si="0"/>
        <v>407.99574541739139</v>
      </c>
    </row>
    <row r="10" spans="1:27" x14ac:dyDescent="0.2">
      <c r="A10" s="559"/>
      <c r="B10" s="147" t="s">
        <v>225</v>
      </c>
      <c r="C10" s="144">
        <v>286.82433479999997</v>
      </c>
      <c r="D10" s="144">
        <v>286.82433479999997</v>
      </c>
      <c r="E10" s="15">
        <v>379.12063740000002</v>
      </c>
      <c r="F10" s="15">
        <v>379.12063740000002</v>
      </c>
      <c r="G10" s="15">
        <v>218.26014330000001</v>
      </c>
      <c r="H10" s="15">
        <v>218.26014330000001</v>
      </c>
      <c r="I10" s="244">
        <v>291.46444509999998</v>
      </c>
      <c r="J10" s="244">
        <v>291.46444509999998</v>
      </c>
      <c r="K10" s="139">
        <v>584.9185761</v>
      </c>
      <c r="L10" s="139">
        <v>584.9185761</v>
      </c>
      <c r="M10" s="206">
        <v>350.8643424</v>
      </c>
      <c r="N10" s="206">
        <v>350.8643424</v>
      </c>
      <c r="O10" s="139">
        <v>273.4490356</v>
      </c>
      <c r="P10" s="139">
        <v>273.4490356</v>
      </c>
      <c r="Q10" s="139">
        <v>410.93943469999999</v>
      </c>
      <c r="R10" s="139">
        <v>410.93943469999999</v>
      </c>
      <c r="S10" s="139">
        <v>55.639546099999997</v>
      </c>
      <c r="T10" s="139">
        <v>55.639546099999997</v>
      </c>
      <c r="U10" s="139">
        <v>314.07600860000002</v>
      </c>
      <c r="V10" s="139">
        <v>296.90714430000003</v>
      </c>
      <c r="W10" s="139">
        <v>1063.7895020000001</v>
      </c>
      <c r="X10" s="15">
        <v>403.84313400000002</v>
      </c>
      <c r="Y10" s="248">
        <v>101.5777753</v>
      </c>
      <c r="Z10" s="256"/>
      <c r="AA10" s="253">
        <f t="shared" si="0"/>
        <v>342.74585022608693</v>
      </c>
    </row>
    <row r="11" spans="1:27" ht="13.5" thickBot="1" x14ac:dyDescent="0.25">
      <c r="A11" s="560"/>
      <c r="B11" s="148" t="s">
        <v>226</v>
      </c>
      <c r="C11" s="145">
        <v>0</v>
      </c>
      <c r="D11" s="145">
        <v>0</v>
      </c>
      <c r="E11" s="140">
        <v>420.38861919999999</v>
      </c>
      <c r="F11" s="140">
        <v>420.38861919999999</v>
      </c>
      <c r="G11" s="140">
        <v>56.157501099999998</v>
      </c>
      <c r="H11" s="140">
        <v>56.157501099999998</v>
      </c>
      <c r="I11" s="245">
        <v>478.22568130000002</v>
      </c>
      <c r="J11" s="245">
        <v>478.22568130000002</v>
      </c>
      <c r="K11" s="141">
        <v>1812.2349905999999</v>
      </c>
      <c r="L11" s="141">
        <v>1812.2349905999999</v>
      </c>
      <c r="M11" s="207">
        <v>7560.2386739599997</v>
      </c>
      <c r="N11" s="207">
        <v>7560.2386739599997</v>
      </c>
      <c r="O11" s="141">
        <v>3128.6661202</v>
      </c>
      <c r="P11" s="141">
        <v>3128.6661202</v>
      </c>
      <c r="Q11" s="141">
        <v>7734.2570667</v>
      </c>
      <c r="R11" s="141">
        <v>7734.2570667</v>
      </c>
      <c r="S11" s="141">
        <v>1880.7787932000001</v>
      </c>
      <c r="T11" s="141">
        <v>1880.7787932000001</v>
      </c>
      <c r="U11" s="141">
        <v>24684.954598100001</v>
      </c>
      <c r="V11" s="141">
        <v>2804.7394669</v>
      </c>
      <c r="W11" s="141">
        <v>632.50740780000001</v>
      </c>
      <c r="X11" s="140">
        <v>28.807532299999998</v>
      </c>
      <c r="Y11" s="249">
        <v>0</v>
      </c>
      <c r="Z11" s="256"/>
      <c r="AA11" s="254">
        <f t="shared" si="0"/>
        <v>3230.1262564182607</v>
      </c>
    </row>
    <row r="12" spans="1:27" ht="12.75" customHeight="1" x14ac:dyDescent="0.2">
      <c r="A12" s="559" t="s">
        <v>281</v>
      </c>
      <c r="B12" s="146" t="s">
        <v>223</v>
      </c>
      <c r="C12" s="143">
        <v>220.54080740000001</v>
      </c>
      <c r="D12" s="143">
        <v>220.54080740000001</v>
      </c>
      <c r="E12" s="11">
        <v>204.7842795</v>
      </c>
      <c r="F12" s="11">
        <v>204.7842795</v>
      </c>
      <c r="G12" s="11">
        <v>105.4772688</v>
      </c>
      <c r="H12" s="11">
        <v>105.4772688</v>
      </c>
      <c r="I12" s="243">
        <v>44.114403600000003</v>
      </c>
      <c r="J12" s="243">
        <v>44.114403600000003</v>
      </c>
      <c r="K12" s="142">
        <v>150.88068899999999</v>
      </c>
      <c r="L12" s="142">
        <v>150.88068899999999</v>
      </c>
      <c r="M12" s="208">
        <v>100.9818538</v>
      </c>
      <c r="N12" s="208">
        <v>100.9818538</v>
      </c>
      <c r="O12" s="142">
        <v>207.3391159</v>
      </c>
      <c r="P12" s="142">
        <v>207.3391159</v>
      </c>
      <c r="Q12" s="142">
        <v>111.82266319999999</v>
      </c>
      <c r="R12" s="142">
        <v>111.82266319999999</v>
      </c>
      <c r="S12" s="142">
        <v>104.9047365</v>
      </c>
      <c r="T12" s="142">
        <v>104.9047365</v>
      </c>
      <c r="U12" s="142">
        <v>185.39718569999999</v>
      </c>
      <c r="V12" s="142">
        <v>29.092653800000001</v>
      </c>
      <c r="W12" s="142">
        <v>152.47492220000001</v>
      </c>
      <c r="X12" s="11">
        <v>157.33320660000001</v>
      </c>
      <c r="Y12" s="247">
        <v>68.174456500000005</v>
      </c>
      <c r="Z12" s="256"/>
      <c r="AA12" s="252">
        <f t="shared" si="0"/>
        <v>134.52887218260869</v>
      </c>
    </row>
    <row r="13" spans="1:27" x14ac:dyDescent="0.2">
      <c r="A13" s="559"/>
      <c r="B13" s="147" t="s">
        <v>224</v>
      </c>
      <c r="C13" s="144">
        <v>11.4995954</v>
      </c>
      <c r="D13" s="144">
        <v>11.4995954</v>
      </c>
      <c r="E13" s="15">
        <v>8.5830242999999999</v>
      </c>
      <c r="F13" s="15">
        <v>8.5830242999999999</v>
      </c>
      <c r="G13" s="15">
        <v>15.397083800000001</v>
      </c>
      <c r="H13" s="15">
        <v>15.397083800000001</v>
      </c>
      <c r="I13" s="244">
        <v>16.755879</v>
      </c>
      <c r="J13" s="244">
        <v>16.755879</v>
      </c>
      <c r="K13" s="139">
        <v>15.0149168</v>
      </c>
      <c r="L13" s="139">
        <v>15.0149168</v>
      </c>
      <c r="M13" s="206">
        <v>38.998060199999998</v>
      </c>
      <c r="N13" s="206">
        <v>38.998060199999998</v>
      </c>
      <c r="O13" s="139">
        <v>95.645944099999994</v>
      </c>
      <c r="P13" s="139">
        <v>95.645944099999994</v>
      </c>
      <c r="Q13" s="139">
        <v>226.32894569999999</v>
      </c>
      <c r="R13" s="139">
        <v>226.32894569999999</v>
      </c>
      <c r="S13" s="139">
        <v>25.473400000000002</v>
      </c>
      <c r="T13" s="139">
        <v>25.473400000000002</v>
      </c>
      <c r="U13" s="139">
        <v>186.87761939999999</v>
      </c>
      <c r="V13" s="139">
        <v>27.089848499999999</v>
      </c>
      <c r="W13" s="139">
        <v>109.97880000000001</v>
      </c>
      <c r="X13" s="15">
        <v>201.1859384</v>
      </c>
      <c r="Y13" s="248">
        <v>33.425629200000003</v>
      </c>
      <c r="Z13" s="256"/>
      <c r="AA13" s="253">
        <f t="shared" si="0"/>
        <v>63.737023221739129</v>
      </c>
    </row>
    <row r="14" spans="1:27" x14ac:dyDescent="0.2">
      <c r="A14" s="559"/>
      <c r="B14" s="147" t="s">
        <v>225</v>
      </c>
      <c r="C14" s="144">
        <v>245.0595534</v>
      </c>
      <c r="D14" s="144">
        <v>245.0595534</v>
      </c>
      <c r="E14" s="15">
        <v>341.70685609999998</v>
      </c>
      <c r="F14" s="15">
        <v>341.70685609999998</v>
      </c>
      <c r="G14" s="15">
        <v>226.5369159</v>
      </c>
      <c r="H14" s="15">
        <v>226.5369159</v>
      </c>
      <c r="I14" s="244">
        <v>203.95690379999999</v>
      </c>
      <c r="J14" s="244">
        <v>203.95690379999999</v>
      </c>
      <c r="K14" s="139">
        <v>596.02530009999998</v>
      </c>
      <c r="L14" s="139">
        <v>596.02530009999998</v>
      </c>
      <c r="M14" s="206">
        <v>421.38903590000001</v>
      </c>
      <c r="N14" s="206">
        <v>421.38903590000001</v>
      </c>
      <c r="O14" s="139">
        <v>519.50875189999999</v>
      </c>
      <c r="P14" s="139">
        <v>519.50875189999999</v>
      </c>
      <c r="Q14" s="139">
        <v>232.18494010000001</v>
      </c>
      <c r="R14" s="139">
        <v>232.18494010000001</v>
      </c>
      <c r="S14" s="139">
        <v>166.8610654</v>
      </c>
      <c r="T14" s="139">
        <v>166.8610654</v>
      </c>
      <c r="U14" s="139">
        <v>403.95610549999998</v>
      </c>
      <c r="V14" s="139">
        <v>222.18675909999999</v>
      </c>
      <c r="W14" s="139">
        <v>268.15137549999997</v>
      </c>
      <c r="X14" s="15">
        <v>194.54997499999999</v>
      </c>
      <c r="Y14" s="248">
        <v>182.66792620000001</v>
      </c>
      <c r="Z14" s="256"/>
      <c r="AA14" s="253">
        <f t="shared" si="0"/>
        <v>312.08568636956528</v>
      </c>
    </row>
    <row r="15" spans="1:27" ht="13.5" thickBot="1" x14ac:dyDescent="0.25">
      <c r="A15" s="560"/>
      <c r="B15" s="148" t="s">
        <v>226</v>
      </c>
      <c r="C15" s="145">
        <v>98.746170599999999</v>
      </c>
      <c r="D15" s="145">
        <v>98.746170599999999</v>
      </c>
      <c r="E15" s="140">
        <v>566.4068542</v>
      </c>
      <c r="F15" s="140">
        <v>566.4068542</v>
      </c>
      <c r="G15" s="140">
        <v>1223.8433249</v>
      </c>
      <c r="H15" s="140">
        <v>1223.8433249</v>
      </c>
      <c r="I15" s="245">
        <v>205.99132650000001</v>
      </c>
      <c r="J15" s="245">
        <v>205.99132650000001</v>
      </c>
      <c r="K15" s="141">
        <v>649.07520079999995</v>
      </c>
      <c r="L15" s="141">
        <v>649.07520079999995</v>
      </c>
      <c r="M15" s="207">
        <v>336.0886112</v>
      </c>
      <c r="N15" s="207">
        <v>336.0886112</v>
      </c>
      <c r="O15" s="141">
        <v>9133.7277039300006</v>
      </c>
      <c r="P15" s="141">
        <v>9133.7277039300006</v>
      </c>
      <c r="Q15" s="141">
        <v>6267.34637329</v>
      </c>
      <c r="R15" s="141">
        <v>6267.34637329</v>
      </c>
      <c r="S15" s="141">
        <v>743.8850625</v>
      </c>
      <c r="T15" s="141">
        <v>743.8850625</v>
      </c>
      <c r="U15" s="141">
        <v>17007.507765499999</v>
      </c>
      <c r="V15" s="141">
        <v>106.1035242</v>
      </c>
      <c r="W15" s="141">
        <v>612.72133399999996</v>
      </c>
      <c r="X15" s="140">
        <v>2345.3187032000001</v>
      </c>
      <c r="Y15" s="249">
        <v>1288.0969591999999</v>
      </c>
      <c r="Z15" s="256"/>
      <c r="AA15" s="254">
        <f t="shared" si="0"/>
        <v>2600.4334583452169</v>
      </c>
    </row>
    <row r="16" spans="1:27" ht="12.75" customHeight="1" x14ac:dyDescent="0.2">
      <c r="A16" s="559" t="s">
        <v>282</v>
      </c>
      <c r="B16" s="146" t="s">
        <v>223</v>
      </c>
      <c r="C16" s="143">
        <v>1005.4610353</v>
      </c>
      <c r="D16" s="143">
        <v>1005.4610353</v>
      </c>
      <c r="E16" s="11">
        <v>1431.8101314</v>
      </c>
      <c r="F16" s="11">
        <v>1431.8101314</v>
      </c>
      <c r="G16" s="11">
        <v>1062.3747139</v>
      </c>
      <c r="H16" s="11">
        <v>1062.3747139</v>
      </c>
      <c r="I16" s="243">
        <v>692.73391519999996</v>
      </c>
      <c r="J16" s="243">
        <v>692.73391519999996</v>
      </c>
      <c r="K16" s="142">
        <v>1715.0869273999999</v>
      </c>
      <c r="L16" s="142">
        <v>1715.0869273999999</v>
      </c>
      <c r="M16" s="208">
        <v>299.73434780000002</v>
      </c>
      <c r="N16" s="208">
        <v>299.73434780000002</v>
      </c>
      <c r="O16" s="142">
        <v>1030.1223955</v>
      </c>
      <c r="P16" s="142">
        <v>1030.1223955</v>
      </c>
      <c r="Q16" s="142">
        <v>910.15759560000004</v>
      </c>
      <c r="R16" s="142">
        <v>910.15759560000004</v>
      </c>
      <c r="S16" s="142">
        <v>375.85388130000001</v>
      </c>
      <c r="T16" s="142">
        <v>375.85388130000001</v>
      </c>
      <c r="U16" s="142">
        <v>1574.6671713999999</v>
      </c>
      <c r="V16" s="142">
        <v>530.96603319999997</v>
      </c>
      <c r="W16" s="142">
        <v>454.18050419999997</v>
      </c>
      <c r="X16" s="11">
        <v>1042.3090175</v>
      </c>
      <c r="Y16" s="247">
        <v>402.97075560000002</v>
      </c>
      <c r="Z16" s="256"/>
      <c r="AA16" s="252">
        <f t="shared" si="0"/>
        <v>915.29405950869568</v>
      </c>
    </row>
    <row r="17" spans="1:27" x14ac:dyDescent="0.2">
      <c r="A17" s="559"/>
      <c r="B17" s="147" t="s">
        <v>224</v>
      </c>
      <c r="C17" s="144">
        <v>309.4726958</v>
      </c>
      <c r="D17" s="144">
        <v>309.4726958</v>
      </c>
      <c r="E17" s="15">
        <v>261.58107209999997</v>
      </c>
      <c r="F17" s="15">
        <v>261.58107209999997</v>
      </c>
      <c r="G17" s="15">
        <v>212.7568923</v>
      </c>
      <c r="H17" s="15">
        <v>212.7568923</v>
      </c>
      <c r="I17" s="244">
        <v>98.275265500000003</v>
      </c>
      <c r="J17" s="244">
        <v>98.275265500000003</v>
      </c>
      <c r="K17" s="139">
        <v>352.90895649999999</v>
      </c>
      <c r="L17" s="139">
        <v>352.90895649999999</v>
      </c>
      <c r="M17" s="206">
        <v>144.851832</v>
      </c>
      <c r="N17" s="206">
        <v>144.851832</v>
      </c>
      <c r="O17" s="139">
        <v>324.73423700000001</v>
      </c>
      <c r="P17" s="139">
        <v>324.73423700000001</v>
      </c>
      <c r="Q17" s="139">
        <v>699.40462279999997</v>
      </c>
      <c r="R17" s="139">
        <v>699.40462279999997</v>
      </c>
      <c r="S17" s="139">
        <v>179.97323180000001</v>
      </c>
      <c r="T17" s="139">
        <v>179.97323180000001</v>
      </c>
      <c r="U17" s="139">
        <v>1329.6151106</v>
      </c>
      <c r="V17" s="139">
        <v>759.66879549999999</v>
      </c>
      <c r="W17" s="139">
        <v>1215.6239720999999</v>
      </c>
      <c r="X17" s="15">
        <v>2340.1698034000001</v>
      </c>
      <c r="Y17" s="248">
        <v>1451.6420012000001</v>
      </c>
      <c r="Z17" s="256"/>
      <c r="AA17" s="253">
        <f t="shared" si="0"/>
        <v>533.24509975652165</v>
      </c>
    </row>
    <row r="18" spans="1:27" x14ac:dyDescent="0.2">
      <c r="A18" s="559"/>
      <c r="B18" s="147" t="s">
        <v>225</v>
      </c>
      <c r="C18" s="144">
        <v>532.04292759999998</v>
      </c>
      <c r="D18" s="144">
        <v>532.04292759999998</v>
      </c>
      <c r="E18" s="15">
        <v>836.20285620000004</v>
      </c>
      <c r="F18" s="15">
        <v>836.20285620000004</v>
      </c>
      <c r="G18" s="15">
        <v>718.09288670000001</v>
      </c>
      <c r="H18" s="15">
        <v>718.09288670000001</v>
      </c>
      <c r="I18" s="244">
        <v>427.87513130000002</v>
      </c>
      <c r="J18" s="244">
        <v>427.87513130000002</v>
      </c>
      <c r="K18" s="139">
        <v>1205.4822254999999</v>
      </c>
      <c r="L18" s="139">
        <v>1205.4822254999999</v>
      </c>
      <c r="M18" s="206">
        <v>567.95166410000002</v>
      </c>
      <c r="N18" s="206">
        <v>567.95166410000002</v>
      </c>
      <c r="O18" s="139">
        <v>712.11237270000004</v>
      </c>
      <c r="P18" s="139">
        <v>712.11237270000004</v>
      </c>
      <c r="Q18" s="139">
        <v>820.33200079999995</v>
      </c>
      <c r="R18" s="139">
        <v>820.33200079999995</v>
      </c>
      <c r="S18" s="139">
        <v>623.75784999999996</v>
      </c>
      <c r="T18" s="139">
        <v>623.75784999999996</v>
      </c>
      <c r="U18" s="139">
        <v>820.81039840000005</v>
      </c>
      <c r="V18" s="139">
        <v>559.52138979999995</v>
      </c>
      <c r="W18" s="139">
        <v>526.3885914</v>
      </c>
      <c r="X18" s="15">
        <v>885.96837010000002</v>
      </c>
      <c r="Y18" s="248">
        <v>784.21394469999996</v>
      </c>
      <c r="Z18" s="256"/>
      <c r="AA18" s="253">
        <f t="shared" si="0"/>
        <v>715.8522836608696</v>
      </c>
    </row>
    <row r="19" spans="1:27" ht="13.5" thickBot="1" x14ac:dyDescent="0.25">
      <c r="A19" s="560"/>
      <c r="B19" s="148" t="s">
        <v>226</v>
      </c>
      <c r="C19" s="145">
        <v>0</v>
      </c>
      <c r="D19" s="145">
        <v>0</v>
      </c>
      <c r="E19" s="140">
        <v>3898.3993636</v>
      </c>
      <c r="F19" s="140">
        <v>3898.3993636</v>
      </c>
      <c r="G19" s="140">
        <v>119.1745875</v>
      </c>
      <c r="H19" s="140">
        <v>119.1745875</v>
      </c>
      <c r="I19" s="245">
        <v>6.2342019000000004</v>
      </c>
      <c r="J19" s="245">
        <v>6.2342019000000004</v>
      </c>
      <c r="K19" s="141">
        <v>1078.4744851</v>
      </c>
      <c r="L19" s="141">
        <v>1078.4744851</v>
      </c>
      <c r="M19" s="207">
        <v>1566.5446347</v>
      </c>
      <c r="N19" s="207">
        <v>1566.5446347</v>
      </c>
      <c r="O19" s="141">
        <v>243.83134670000001</v>
      </c>
      <c r="P19" s="141">
        <v>243.83134670000001</v>
      </c>
      <c r="Q19" s="141">
        <v>2509.5946634000002</v>
      </c>
      <c r="R19" s="141">
        <v>2509.5946634000002</v>
      </c>
      <c r="S19" s="141">
        <v>144.75155000000001</v>
      </c>
      <c r="T19" s="141">
        <v>144.75155000000001</v>
      </c>
      <c r="U19" s="141">
        <v>34787.857997699997</v>
      </c>
      <c r="V19" s="141">
        <v>36.9165858</v>
      </c>
      <c r="W19" s="141">
        <v>81.319206199999996</v>
      </c>
      <c r="X19" s="140">
        <v>7238.9297202999996</v>
      </c>
      <c r="Y19" s="249">
        <v>428.8437108</v>
      </c>
      <c r="Z19" s="256"/>
      <c r="AA19" s="254">
        <f t="shared" si="0"/>
        <v>2682.951168982609</v>
      </c>
    </row>
    <row r="20" spans="1:27" ht="12.75" customHeight="1" x14ac:dyDescent="0.2">
      <c r="A20" s="559" t="s">
        <v>283</v>
      </c>
      <c r="B20" s="146" t="s">
        <v>223</v>
      </c>
      <c r="C20" s="143">
        <v>147.15401230000001</v>
      </c>
      <c r="D20" s="143">
        <v>147.15401230000001</v>
      </c>
      <c r="E20" s="11">
        <v>1155.0615385999999</v>
      </c>
      <c r="F20" s="11">
        <v>1155.0615385999999</v>
      </c>
      <c r="G20" s="11">
        <v>309.32013189999998</v>
      </c>
      <c r="H20" s="11">
        <v>309.32013189999998</v>
      </c>
      <c r="I20" s="243">
        <v>359.99488059999999</v>
      </c>
      <c r="J20" s="243">
        <v>359.99488059999999</v>
      </c>
      <c r="K20" s="142">
        <v>117.9964207</v>
      </c>
      <c r="L20" s="142">
        <v>117.9964207</v>
      </c>
      <c r="M20" s="208">
        <v>118.23430380000001</v>
      </c>
      <c r="N20" s="208">
        <v>118.23430380000001</v>
      </c>
      <c r="O20" s="142">
        <v>79.327011499999998</v>
      </c>
      <c r="P20" s="142">
        <v>79.327011499999998</v>
      </c>
      <c r="Q20" s="142">
        <v>34.406062200000001</v>
      </c>
      <c r="R20" s="142">
        <v>34.406062200000001</v>
      </c>
      <c r="S20" s="142">
        <v>109.9994027</v>
      </c>
      <c r="T20" s="142">
        <v>109.9994027</v>
      </c>
      <c r="U20" s="142">
        <v>167.720291</v>
      </c>
      <c r="V20" s="142">
        <v>67.384877799999998</v>
      </c>
      <c r="W20" s="142">
        <v>32.867153799999997</v>
      </c>
      <c r="X20" s="11">
        <v>89.483312400000003</v>
      </c>
      <c r="Y20" s="247">
        <v>21.166659500000002</v>
      </c>
      <c r="Z20" s="256"/>
      <c r="AA20" s="252">
        <f t="shared" si="0"/>
        <v>227.89607926521731</v>
      </c>
    </row>
    <row r="21" spans="1:27" x14ac:dyDescent="0.2">
      <c r="A21" s="559"/>
      <c r="B21" s="147" t="s">
        <v>224</v>
      </c>
      <c r="C21" s="144">
        <v>955.927324</v>
      </c>
      <c r="D21" s="144">
        <v>955.927324</v>
      </c>
      <c r="E21" s="15">
        <v>717.26191679999999</v>
      </c>
      <c r="F21" s="15">
        <v>717.26191679999999</v>
      </c>
      <c r="G21" s="15">
        <v>416.1048361</v>
      </c>
      <c r="H21" s="15">
        <v>416.1048361</v>
      </c>
      <c r="I21" s="244">
        <v>530.81959849999998</v>
      </c>
      <c r="J21" s="244">
        <v>530.81959849999998</v>
      </c>
      <c r="K21" s="139">
        <v>1372.7515014999999</v>
      </c>
      <c r="L21" s="139">
        <v>1372.7515014999999</v>
      </c>
      <c r="M21" s="206">
        <v>1370.9095964999999</v>
      </c>
      <c r="N21" s="206">
        <v>1370.9095964999999</v>
      </c>
      <c r="O21" s="139">
        <v>1856.8971618999999</v>
      </c>
      <c r="P21" s="139">
        <v>1856.8971618999999</v>
      </c>
      <c r="Q21" s="139">
        <v>2136.3824285000001</v>
      </c>
      <c r="R21" s="139">
        <v>2136.3824285000001</v>
      </c>
      <c r="S21" s="139">
        <v>813.82943279899996</v>
      </c>
      <c r="T21" s="139">
        <v>813.82943279899996</v>
      </c>
      <c r="U21" s="139">
        <v>1261.4071885999999</v>
      </c>
      <c r="V21" s="139">
        <v>2456.7782969999998</v>
      </c>
      <c r="W21" s="139">
        <v>1679.7077028000001</v>
      </c>
      <c r="X21" s="15">
        <v>6498.37337759</v>
      </c>
      <c r="Y21" s="248">
        <v>2497.6101698000002</v>
      </c>
      <c r="Z21" s="256"/>
      <c r="AA21" s="253">
        <f t="shared" si="0"/>
        <v>1510.245405608174</v>
      </c>
    </row>
    <row r="22" spans="1:27" x14ac:dyDescent="0.2">
      <c r="A22" s="559"/>
      <c r="B22" s="147" t="s">
        <v>225</v>
      </c>
      <c r="C22" s="144">
        <v>0.90793639999999998</v>
      </c>
      <c r="D22" s="144">
        <v>0.90793639999999998</v>
      </c>
      <c r="E22" s="15">
        <v>44.125494400000001</v>
      </c>
      <c r="F22" s="15">
        <v>44.125494400000001</v>
      </c>
      <c r="G22" s="15">
        <v>25.898196200000001</v>
      </c>
      <c r="H22" s="15">
        <v>25.898196200000001</v>
      </c>
      <c r="I22" s="244">
        <v>37.465343599999997</v>
      </c>
      <c r="J22" s="244">
        <v>37.465343599999997</v>
      </c>
      <c r="K22" s="139">
        <v>24.693930000000002</v>
      </c>
      <c r="L22" s="139">
        <v>24.693930000000002</v>
      </c>
      <c r="M22" s="206">
        <v>26.093197400000001</v>
      </c>
      <c r="N22" s="206">
        <v>26.093197400000001</v>
      </c>
      <c r="O22" s="139">
        <v>37.899317199999999</v>
      </c>
      <c r="P22" s="139">
        <v>37.899317199999999</v>
      </c>
      <c r="Q22" s="139">
        <v>51.595950700000003</v>
      </c>
      <c r="R22" s="139">
        <v>51.595950700000003</v>
      </c>
      <c r="S22" s="139">
        <v>0</v>
      </c>
      <c r="T22" s="139">
        <v>0</v>
      </c>
      <c r="U22" s="139">
        <v>14.3256973</v>
      </c>
      <c r="V22" s="139">
        <v>61.864760400000002</v>
      </c>
      <c r="W22" s="139">
        <v>31.222927899999998</v>
      </c>
      <c r="X22" s="15">
        <v>43.4216756</v>
      </c>
      <c r="Y22" s="248">
        <v>16.216118099999999</v>
      </c>
      <c r="Z22" s="256"/>
      <c r="AA22" s="253">
        <f t="shared" si="0"/>
        <v>28.887387439130432</v>
      </c>
    </row>
    <row r="23" spans="1:27" ht="13.5" thickBot="1" x14ac:dyDescent="0.25">
      <c r="A23" s="560"/>
      <c r="B23" s="148" t="s">
        <v>226</v>
      </c>
      <c r="C23" s="145">
        <v>11.641041700000001</v>
      </c>
      <c r="D23" s="145">
        <v>11.641041700000001</v>
      </c>
      <c r="E23" s="140">
        <v>0</v>
      </c>
      <c r="F23" s="140">
        <v>0</v>
      </c>
      <c r="G23" s="140">
        <v>0</v>
      </c>
      <c r="H23" s="140">
        <v>0</v>
      </c>
      <c r="I23" s="245">
        <v>30.415869399999998</v>
      </c>
      <c r="J23" s="245">
        <v>30.415869399999998</v>
      </c>
      <c r="K23" s="141">
        <v>32.708008599999999</v>
      </c>
      <c r="L23" s="141">
        <v>32.708008599999999</v>
      </c>
      <c r="M23" s="207">
        <v>9.5493787999999995</v>
      </c>
      <c r="N23" s="207">
        <v>9.5493787999999995</v>
      </c>
      <c r="O23" s="141">
        <v>4.8095498000000001</v>
      </c>
      <c r="P23" s="141">
        <v>4.8095498000000001</v>
      </c>
      <c r="Q23" s="141">
        <v>35102.334299200003</v>
      </c>
      <c r="R23" s="141">
        <v>35102.334299200003</v>
      </c>
      <c r="S23" s="141">
        <v>174.68870759999999</v>
      </c>
      <c r="T23" s="141">
        <v>174.68870759999999</v>
      </c>
      <c r="U23" s="141">
        <v>2820.4779960000001</v>
      </c>
      <c r="V23" s="141">
        <v>578.484015</v>
      </c>
      <c r="W23" s="141">
        <v>0</v>
      </c>
      <c r="X23" s="140">
        <v>903.60709599999996</v>
      </c>
      <c r="Y23" s="249">
        <v>0</v>
      </c>
      <c r="Z23" s="256"/>
      <c r="AA23" s="254">
        <f t="shared" si="0"/>
        <v>3262.3853398782608</v>
      </c>
    </row>
    <row r="24" spans="1:27" ht="12.75" customHeight="1" x14ac:dyDescent="0.2">
      <c r="A24" s="559" t="s">
        <v>284</v>
      </c>
      <c r="B24" s="146" t="s">
        <v>223</v>
      </c>
      <c r="C24" s="143">
        <v>685.65290389999996</v>
      </c>
      <c r="D24" s="143">
        <v>685.65290389999996</v>
      </c>
      <c r="E24" s="11">
        <v>948.70622370000001</v>
      </c>
      <c r="F24" s="11">
        <v>948.70622370000001</v>
      </c>
      <c r="G24" s="11">
        <v>1710.2541974999999</v>
      </c>
      <c r="H24" s="11">
        <v>1710.2541974999999</v>
      </c>
      <c r="I24" s="243">
        <v>1121.0440791000001</v>
      </c>
      <c r="J24" s="243">
        <v>1121.0440791000001</v>
      </c>
      <c r="K24" s="142">
        <v>1948.1313760999999</v>
      </c>
      <c r="L24" s="142">
        <v>1948.1313760999999</v>
      </c>
      <c r="M24" s="208">
        <v>573.54093760000001</v>
      </c>
      <c r="N24" s="208">
        <v>573.54093760000001</v>
      </c>
      <c r="O24" s="142">
        <v>1189.3904419</v>
      </c>
      <c r="P24" s="142">
        <v>1189.3904419</v>
      </c>
      <c r="Q24" s="142">
        <v>1199.2825089999999</v>
      </c>
      <c r="R24" s="142">
        <v>1199.2825089999999</v>
      </c>
      <c r="S24" s="142">
        <v>718.34303750000004</v>
      </c>
      <c r="T24" s="142">
        <v>718.34303750000004</v>
      </c>
      <c r="U24" s="142">
        <v>1927.86906</v>
      </c>
      <c r="V24" s="142">
        <v>1713.931429</v>
      </c>
      <c r="W24" s="142">
        <v>1840.6947534999999</v>
      </c>
      <c r="X24" s="11">
        <v>2335.5529013999999</v>
      </c>
      <c r="Y24" s="247">
        <v>1140.876145</v>
      </c>
      <c r="Z24" s="256"/>
      <c r="AA24" s="252">
        <f t="shared" si="0"/>
        <v>1267.2876391956522</v>
      </c>
    </row>
    <row r="25" spans="1:27" x14ac:dyDescent="0.2">
      <c r="A25" s="559"/>
      <c r="B25" s="147" t="s">
        <v>224</v>
      </c>
      <c r="C25" s="144">
        <v>214.97483729999999</v>
      </c>
      <c r="D25" s="144">
        <v>214.97483729999999</v>
      </c>
      <c r="E25" s="15">
        <v>261.97550489999998</v>
      </c>
      <c r="F25" s="15">
        <v>261.97550489999998</v>
      </c>
      <c r="G25" s="15">
        <v>2038.6036875</v>
      </c>
      <c r="H25" s="15">
        <v>2038.6036875</v>
      </c>
      <c r="I25" s="244">
        <v>686.41302010000004</v>
      </c>
      <c r="J25" s="244">
        <v>686.41302010000004</v>
      </c>
      <c r="K25" s="139">
        <v>2676.9557691999998</v>
      </c>
      <c r="L25" s="139">
        <v>2676.9557691999998</v>
      </c>
      <c r="M25" s="206">
        <v>964.15049349900005</v>
      </c>
      <c r="N25" s="206">
        <v>964.15049349900005</v>
      </c>
      <c r="O25" s="139">
        <v>4528.0424401099999</v>
      </c>
      <c r="P25" s="139">
        <v>4528.0424401099999</v>
      </c>
      <c r="Q25" s="139">
        <v>3081.6485272999998</v>
      </c>
      <c r="R25" s="139">
        <v>3081.6485272999998</v>
      </c>
      <c r="S25" s="139">
        <v>305.49052499999999</v>
      </c>
      <c r="T25" s="139">
        <v>305.49052499999999</v>
      </c>
      <c r="U25" s="139">
        <v>4270.1332179999999</v>
      </c>
      <c r="V25" s="139">
        <v>5283.2271870000004</v>
      </c>
      <c r="W25" s="139">
        <v>8558.6303114999992</v>
      </c>
      <c r="X25" s="15">
        <v>10112.6632727</v>
      </c>
      <c r="Y25" s="248">
        <v>3893.4037858000002</v>
      </c>
      <c r="Z25" s="256"/>
      <c r="AA25" s="253">
        <f t="shared" si="0"/>
        <v>2679.7637993399135</v>
      </c>
    </row>
    <row r="26" spans="1:27" x14ac:dyDescent="0.2">
      <c r="A26" s="559"/>
      <c r="B26" s="147" t="s">
        <v>225</v>
      </c>
      <c r="C26" s="144">
        <v>100.87246759999999</v>
      </c>
      <c r="D26" s="144">
        <v>100.87246759999999</v>
      </c>
      <c r="E26" s="15">
        <v>184.100402</v>
      </c>
      <c r="F26" s="15">
        <v>184.100402</v>
      </c>
      <c r="G26" s="15">
        <v>564.37365499999999</v>
      </c>
      <c r="H26" s="15">
        <v>564.37365499999999</v>
      </c>
      <c r="I26" s="244">
        <v>252.3050671</v>
      </c>
      <c r="J26" s="244">
        <v>252.3050671</v>
      </c>
      <c r="K26" s="139">
        <v>616.2647647</v>
      </c>
      <c r="L26" s="139">
        <v>616.2647647</v>
      </c>
      <c r="M26" s="206">
        <v>146.56288230000001</v>
      </c>
      <c r="N26" s="206">
        <v>146.56288230000001</v>
      </c>
      <c r="O26" s="139">
        <v>329.08280739999998</v>
      </c>
      <c r="P26" s="139">
        <v>329.08280739999998</v>
      </c>
      <c r="Q26" s="139">
        <v>248.62470669999999</v>
      </c>
      <c r="R26" s="139">
        <v>248.62470669999999</v>
      </c>
      <c r="S26" s="139">
        <v>43.044525</v>
      </c>
      <c r="T26" s="139">
        <v>43.044525</v>
      </c>
      <c r="U26" s="139">
        <v>785.50734599999998</v>
      </c>
      <c r="V26" s="139">
        <v>744.21702949999997</v>
      </c>
      <c r="W26" s="139">
        <v>194.96607850000001</v>
      </c>
      <c r="X26" s="15">
        <v>374.94863149999998</v>
      </c>
      <c r="Y26" s="248">
        <v>275.11569220000001</v>
      </c>
      <c r="Z26" s="256"/>
      <c r="AA26" s="253">
        <f t="shared" si="0"/>
        <v>319.35727536086966</v>
      </c>
    </row>
    <row r="27" spans="1:27" ht="13.5" thickBot="1" x14ac:dyDescent="0.25">
      <c r="A27" s="560"/>
      <c r="B27" s="148" t="s">
        <v>226</v>
      </c>
      <c r="C27" s="145">
        <v>0</v>
      </c>
      <c r="D27" s="145">
        <v>0</v>
      </c>
      <c r="E27" s="140">
        <v>0</v>
      </c>
      <c r="F27" s="140">
        <v>0</v>
      </c>
      <c r="G27" s="140">
        <v>310.51241750000003</v>
      </c>
      <c r="H27" s="140">
        <v>310.51241750000003</v>
      </c>
      <c r="I27" s="245">
        <v>141.61587299999999</v>
      </c>
      <c r="J27" s="245">
        <v>141.61587299999999</v>
      </c>
      <c r="K27" s="141">
        <v>398.70390509999999</v>
      </c>
      <c r="L27" s="141">
        <v>398.70390509999999</v>
      </c>
      <c r="M27" s="207">
        <v>19.478362000000001</v>
      </c>
      <c r="N27" s="207">
        <v>19.478362000000001</v>
      </c>
      <c r="O27" s="141">
        <v>463.23022270000001</v>
      </c>
      <c r="P27" s="141">
        <v>463.23022270000001</v>
      </c>
      <c r="Q27" s="141">
        <v>0</v>
      </c>
      <c r="R27" s="141">
        <v>0</v>
      </c>
      <c r="S27" s="141">
        <v>4.2771375000000003</v>
      </c>
      <c r="T27" s="141">
        <v>4.2771375000000003</v>
      </c>
      <c r="U27" s="141">
        <v>1366.515956</v>
      </c>
      <c r="V27" s="141">
        <v>0</v>
      </c>
      <c r="W27" s="141">
        <v>875.60470799999996</v>
      </c>
      <c r="X27" s="140">
        <v>10664.3624213</v>
      </c>
      <c r="Y27" s="249">
        <v>27.314736</v>
      </c>
      <c r="Z27" s="256"/>
      <c r="AA27" s="254">
        <f t="shared" si="0"/>
        <v>678.67102856086956</v>
      </c>
    </row>
    <row r="28" spans="1:27" ht="12.75" customHeight="1" x14ac:dyDescent="0.2">
      <c r="A28" s="559" t="s">
        <v>285</v>
      </c>
      <c r="B28" s="146" t="s">
        <v>223</v>
      </c>
      <c r="C28" s="143">
        <v>3452.7100310000001</v>
      </c>
      <c r="D28" s="143">
        <v>3452.7100310000001</v>
      </c>
      <c r="E28" s="11">
        <v>2179.4458801999999</v>
      </c>
      <c r="F28" s="11">
        <v>2179.4458801999999</v>
      </c>
      <c r="G28" s="11">
        <v>2908.5889579999998</v>
      </c>
      <c r="H28" s="11">
        <v>2908.5889579999998</v>
      </c>
      <c r="I28" s="243">
        <v>1581.4044948000001</v>
      </c>
      <c r="J28" s="243">
        <v>1581.4044948000001</v>
      </c>
      <c r="K28" s="142">
        <v>2123.0902850000002</v>
      </c>
      <c r="L28" s="142">
        <v>2123.0902850000002</v>
      </c>
      <c r="M28" s="208">
        <v>1390.7840389</v>
      </c>
      <c r="N28" s="208">
        <v>1390.7840389</v>
      </c>
      <c r="O28" s="142">
        <v>2290.7711076000001</v>
      </c>
      <c r="P28" s="142">
        <v>2290.7711076000001</v>
      </c>
      <c r="Q28" s="142">
        <v>3693.1672437000002</v>
      </c>
      <c r="R28" s="142">
        <v>3693.1672437000002</v>
      </c>
      <c r="S28" s="142">
        <v>1215.3250393999999</v>
      </c>
      <c r="T28" s="142">
        <v>1215.3250393999999</v>
      </c>
      <c r="U28" s="142">
        <v>2372.3428975000002</v>
      </c>
      <c r="V28" s="142">
        <v>1733.5227196000001</v>
      </c>
      <c r="W28" s="142">
        <v>4392.6126887</v>
      </c>
      <c r="X28" s="11">
        <v>3263.6240121999999</v>
      </c>
      <c r="Y28" s="247">
        <v>1585.3089067999999</v>
      </c>
      <c r="Z28" s="256"/>
      <c r="AA28" s="252">
        <f t="shared" si="0"/>
        <v>2392.0863209565218</v>
      </c>
    </row>
    <row r="29" spans="1:27" x14ac:dyDescent="0.2">
      <c r="A29" s="559"/>
      <c r="B29" s="147" t="s">
        <v>224</v>
      </c>
      <c r="C29" s="144">
        <v>274.12352870000001</v>
      </c>
      <c r="D29" s="144">
        <v>274.12352870000001</v>
      </c>
      <c r="E29" s="15">
        <v>303.54315960000002</v>
      </c>
      <c r="F29" s="15">
        <v>303.54315960000002</v>
      </c>
      <c r="G29" s="15">
        <v>341.41548799999998</v>
      </c>
      <c r="H29" s="15">
        <v>341.41548799999998</v>
      </c>
      <c r="I29" s="244">
        <v>103.5962727</v>
      </c>
      <c r="J29" s="244">
        <v>103.5962727</v>
      </c>
      <c r="K29" s="139">
        <v>531.08029690000001</v>
      </c>
      <c r="L29" s="139">
        <v>531.08029690000001</v>
      </c>
      <c r="M29" s="206">
        <v>568.57893679999995</v>
      </c>
      <c r="N29" s="206">
        <v>568.57893679999995</v>
      </c>
      <c r="O29" s="139">
        <v>285.97749349999998</v>
      </c>
      <c r="P29" s="139">
        <v>285.97749349999998</v>
      </c>
      <c r="Q29" s="139">
        <v>1051.9347384</v>
      </c>
      <c r="R29" s="139">
        <v>1051.9347384</v>
      </c>
      <c r="S29" s="139">
        <v>792.96739239999999</v>
      </c>
      <c r="T29" s="139">
        <v>792.96739239999999</v>
      </c>
      <c r="U29" s="139">
        <v>776.71051790000001</v>
      </c>
      <c r="V29" s="139">
        <v>518.82700520000003</v>
      </c>
      <c r="W29" s="139">
        <v>1568.5320122999999</v>
      </c>
      <c r="X29" s="15">
        <v>5235.4609972999997</v>
      </c>
      <c r="Y29" s="248">
        <v>1059.8111319</v>
      </c>
      <c r="Z29" s="256"/>
      <c r="AA29" s="253">
        <f t="shared" si="0"/>
        <v>768.07722950434788</v>
      </c>
    </row>
    <row r="30" spans="1:27" x14ac:dyDescent="0.2">
      <c r="A30" s="559"/>
      <c r="B30" s="147" t="s">
        <v>225</v>
      </c>
      <c r="C30" s="144">
        <v>87.596895000000004</v>
      </c>
      <c r="D30" s="144">
        <v>87.596895000000004</v>
      </c>
      <c r="E30" s="15">
        <v>72.321186699999998</v>
      </c>
      <c r="F30" s="15">
        <v>72.321186699999998</v>
      </c>
      <c r="G30" s="15">
        <v>76.796099100000006</v>
      </c>
      <c r="H30" s="15">
        <v>76.796099100000006</v>
      </c>
      <c r="I30" s="244">
        <v>61.452764600000002</v>
      </c>
      <c r="J30" s="244">
        <v>61.452764600000002</v>
      </c>
      <c r="K30" s="139">
        <v>114.275989</v>
      </c>
      <c r="L30" s="139">
        <v>114.275989</v>
      </c>
      <c r="M30" s="206">
        <v>206.07651540000001</v>
      </c>
      <c r="N30" s="206">
        <v>206.07651540000001</v>
      </c>
      <c r="O30" s="139">
        <v>66.659607699999995</v>
      </c>
      <c r="P30" s="139">
        <v>66.659607699999995</v>
      </c>
      <c r="Q30" s="139">
        <v>139.99854819999999</v>
      </c>
      <c r="R30" s="139">
        <v>139.99854819999999</v>
      </c>
      <c r="S30" s="139">
        <v>1.17055</v>
      </c>
      <c r="T30" s="139">
        <v>1.17055</v>
      </c>
      <c r="U30" s="139">
        <v>407.79435699999999</v>
      </c>
      <c r="V30" s="139">
        <v>229.04566120000001</v>
      </c>
      <c r="W30" s="139">
        <v>610.73456399999998</v>
      </c>
      <c r="X30" s="15">
        <v>1139.1317669</v>
      </c>
      <c r="Y30" s="248">
        <v>217.57472820000001</v>
      </c>
      <c r="Z30" s="256"/>
      <c r="AA30" s="253">
        <f t="shared" si="0"/>
        <v>185.08597342173908</v>
      </c>
    </row>
    <row r="31" spans="1:27" ht="13.5" thickBot="1" x14ac:dyDescent="0.25">
      <c r="A31" s="560"/>
      <c r="B31" s="148" t="s">
        <v>226</v>
      </c>
      <c r="C31" s="145">
        <v>0</v>
      </c>
      <c r="D31" s="145">
        <v>0</v>
      </c>
      <c r="E31" s="140">
        <v>914.19943999999998</v>
      </c>
      <c r="F31" s="140">
        <v>914.19943999999998</v>
      </c>
      <c r="G31" s="140">
        <v>9.6543957999999996</v>
      </c>
      <c r="H31" s="140">
        <v>9.6543957999999996</v>
      </c>
      <c r="I31" s="245">
        <v>110.6384721</v>
      </c>
      <c r="J31" s="245">
        <v>110.6384721</v>
      </c>
      <c r="K31" s="141">
        <v>26.233908</v>
      </c>
      <c r="L31" s="141">
        <v>26.233908</v>
      </c>
      <c r="M31" s="207">
        <v>8173.6747949600003</v>
      </c>
      <c r="N31" s="207">
        <v>8173.6747949600003</v>
      </c>
      <c r="O31" s="141">
        <v>1755.9810774</v>
      </c>
      <c r="P31" s="141">
        <v>1755.9810774</v>
      </c>
      <c r="Q31" s="141">
        <v>110.0135557</v>
      </c>
      <c r="R31" s="141">
        <v>110.0135557</v>
      </c>
      <c r="S31" s="141">
        <v>0</v>
      </c>
      <c r="T31" s="141">
        <v>0</v>
      </c>
      <c r="U31" s="141">
        <v>85719.795940600001</v>
      </c>
      <c r="V31" s="141">
        <v>61.631737600000001</v>
      </c>
      <c r="W31" s="141">
        <v>0</v>
      </c>
      <c r="X31" s="140">
        <v>9208.4482800099995</v>
      </c>
      <c r="Y31" s="249">
        <v>302.26512330000003</v>
      </c>
      <c r="Z31" s="256"/>
      <c r="AA31" s="254">
        <f t="shared" si="0"/>
        <v>5108.3883638882608</v>
      </c>
    </row>
    <row r="32" spans="1:27" ht="12.75" customHeight="1" x14ac:dyDescent="0.2">
      <c r="A32" s="559" t="s">
        <v>286</v>
      </c>
      <c r="B32" s="146" t="s">
        <v>223</v>
      </c>
      <c r="C32" s="143">
        <v>3373.1492508000001</v>
      </c>
      <c r="D32" s="143">
        <v>3373.1492508000001</v>
      </c>
      <c r="E32" s="11">
        <v>2432.5499921000001</v>
      </c>
      <c r="F32" s="11">
        <v>2432.5499921000001</v>
      </c>
      <c r="G32" s="11">
        <v>1436.8174395000001</v>
      </c>
      <c r="H32" s="11">
        <v>1436.8174395000001</v>
      </c>
      <c r="I32" s="243">
        <v>1531.7091676</v>
      </c>
      <c r="J32" s="243">
        <v>1531.7091676</v>
      </c>
      <c r="K32" s="142">
        <v>1774.3052783000001</v>
      </c>
      <c r="L32" s="142">
        <v>1774.3052783000001</v>
      </c>
      <c r="M32" s="208">
        <v>1278.5714763000001</v>
      </c>
      <c r="N32" s="208">
        <v>1278.5714763000001</v>
      </c>
      <c r="O32" s="142">
        <v>1670.8598411</v>
      </c>
      <c r="P32" s="142">
        <v>1670.8598411</v>
      </c>
      <c r="Q32" s="142">
        <v>1584.1838487</v>
      </c>
      <c r="R32" s="142">
        <v>1584.1838487</v>
      </c>
      <c r="S32" s="142">
        <v>1076.321038</v>
      </c>
      <c r="T32" s="142">
        <v>1076.321038</v>
      </c>
      <c r="U32" s="142">
        <v>2993.7479337999998</v>
      </c>
      <c r="V32" s="142">
        <v>2911.8865369</v>
      </c>
      <c r="W32" s="142">
        <v>3694.925596</v>
      </c>
      <c r="X32" s="11">
        <v>2031.5397608999999</v>
      </c>
      <c r="Y32" s="247">
        <v>596.79077099999995</v>
      </c>
      <c r="Z32" s="256"/>
      <c r="AA32" s="252">
        <f t="shared" si="0"/>
        <v>1936.7750114521734</v>
      </c>
    </row>
    <row r="33" spans="1:27" x14ac:dyDescent="0.2">
      <c r="A33" s="559"/>
      <c r="B33" s="147" t="s">
        <v>224</v>
      </c>
      <c r="C33" s="144">
        <v>943.86890089999997</v>
      </c>
      <c r="D33" s="144">
        <v>943.86890089999997</v>
      </c>
      <c r="E33" s="15">
        <v>894.36008539900001</v>
      </c>
      <c r="F33" s="15">
        <v>894.36008539900001</v>
      </c>
      <c r="G33" s="15">
        <v>946.75823820100004</v>
      </c>
      <c r="H33" s="15">
        <v>946.75823820100004</v>
      </c>
      <c r="I33" s="244">
        <v>1023.5192488</v>
      </c>
      <c r="J33" s="244">
        <v>1023.5192488</v>
      </c>
      <c r="K33" s="139">
        <v>1539.4569455000001</v>
      </c>
      <c r="L33" s="139">
        <v>1539.4569455000001</v>
      </c>
      <c r="M33" s="206">
        <v>466.51986060000002</v>
      </c>
      <c r="N33" s="206">
        <v>466.51986060000002</v>
      </c>
      <c r="O33" s="139">
        <v>877.06060790000004</v>
      </c>
      <c r="P33" s="139">
        <v>877.06060790000004</v>
      </c>
      <c r="Q33" s="139">
        <v>1351.9279051000001</v>
      </c>
      <c r="R33" s="139">
        <v>1351.9279051000001</v>
      </c>
      <c r="S33" s="139">
        <v>116.02176249999999</v>
      </c>
      <c r="T33" s="139">
        <v>116.02176249999999</v>
      </c>
      <c r="U33" s="139">
        <v>1123.5959046</v>
      </c>
      <c r="V33" s="139">
        <v>1029.821293</v>
      </c>
      <c r="W33" s="139">
        <v>2328.6547485999999</v>
      </c>
      <c r="X33" s="15">
        <v>1977.1275095999999</v>
      </c>
      <c r="Y33" s="248">
        <v>1060.7038798000001</v>
      </c>
      <c r="Z33" s="256"/>
      <c r="AA33" s="253">
        <f t="shared" si="0"/>
        <v>1036.4734976260872</v>
      </c>
    </row>
    <row r="34" spans="1:27" x14ac:dyDescent="0.2">
      <c r="A34" s="559"/>
      <c r="B34" s="147" t="s">
        <v>225</v>
      </c>
      <c r="C34" s="144">
        <v>106.55931699999999</v>
      </c>
      <c r="D34" s="144">
        <v>106.55931699999999</v>
      </c>
      <c r="E34" s="15">
        <v>73.421393699999996</v>
      </c>
      <c r="F34" s="15">
        <v>73.421393699999996</v>
      </c>
      <c r="G34" s="15">
        <v>94.3763036</v>
      </c>
      <c r="H34" s="15">
        <v>94.3763036</v>
      </c>
      <c r="I34" s="244">
        <v>30.076813999999999</v>
      </c>
      <c r="J34" s="244">
        <v>30.076813999999999</v>
      </c>
      <c r="K34" s="139">
        <v>100.35525819999999</v>
      </c>
      <c r="L34" s="139">
        <v>100.35525819999999</v>
      </c>
      <c r="M34" s="206">
        <v>258.9703414</v>
      </c>
      <c r="N34" s="206">
        <v>258.9703414</v>
      </c>
      <c r="O34" s="139">
        <v>144.4304205</v>
      </c>
      <c r="P34" s="139">
        <v>144.4304205</v>
      </c>
      <c r="Q34" s="139">
        <v>74.579661299999998</v>
      </c>
      <c r="R34" s="139">
        <v>74.579661299999998</v>
      </c>
      <c r="S34" s="139">
        <v>33.173603999999997</v>
      </c>
      <c r="T34" s="139">
        <v>33.173603999999997</v>
      </c>
      <c r="U34" s="139">
        <v>261.14353199999999</v>
      </c>
      <c r="V34" s="139">
        <v>227.73833640000001</v>
      </c>
      <c r="W34" s="139">
        <v>835.28628549999996</v>
      </c>
      <c r="X34" s="15">
        <v>193.28053750000001</v>
      </c>
      <c r="Y34" s="248">
        <v>47.036990400000001</v>
      </c>
      <c r="Z34" s="256"/>
      <c r="AA34" s="253">
        <f t="shared" si="0"/>
        <v>147.66834387826088</v>
      </c>
    </row>
    <row r="35" spans="1:27" ht="13.5" thickBot="1" x14ac:dyDescent="0.25">
      <c r="A35" s="560"/>
      <c r="B35" s="148" t="s">
        <v>226</v>
      </c>
      <c r="C35" s="145">
        <v>0</v>
      </c>
      <c r="D35" s="145">
        <v>0</v>
      </c>
      <c r="E35" s="140">
        <v>140.23408470000001</v>
      </c>
      <c r="F35" s="140">
        <v>140.23408470000001</v>
      </c>
      <c r="G35" s="140">
        <v>471.7276172</v>
      </c>
      <c r="H35" s="140">
        <v>471.7276172</v>
      </c>
      <c r="I35" s="245">
        <v>0</v>
      </c>
      <c r="J35" s="245">
        <v>0</v>
      </c>
      <c r="K35" s="141">
        <v>169.29496850000001</v>
      </c>
      <c r="L35" s="141">
        <v>169.29496850000001</v>
      </c>
      <c r="M35" s="207">
        <v>0</v>
      </c>
      <c r="N35" s="207">
        <v>0</v>
      </c>
      <c r="O35" s="141">
        <v>6.2148510999999997</v>
      </c>
      <c r="P35" s="141">
        <v>6.2148510999999997</v>
      </c>
      <c r="Q35" s="141">
        <v>22.619317500000001</v>
      </c>
      <c r="R35" s="141">
        <v>22.619317500000001</v>
      </c>
      <c r="S35" s="141">
        <v>0</v>
      </c>
      <c r="T35" s="141">
        <v>0</v>
      </c>
      <c r="U35" s="141">
        <v>3132.7138153999999</v>
      </c>
      <c r="V35" s="141">
        <v>181.7164784</v>
      </c>
      <c r="W35" s="141">
        <v>49.387949999999996</v>
      </c>
      <c r="X35" s="140">
        <v>3591.9620174000001</v>
      </c>
      <c r="Y35" s="249">
        <v>696.26618389999999</v>
      </c>
      <c r="Z35" s="256"/>
      <c r="AA35" s="254">
        <f t="shared" si="0"/>
        <v>403.14035317826085</v>
      </c>
    </row>
    <row r="36" spans="1:27" ht="12.75" customHeight="1" x14ac:dyDescent="0.2">
      <c r="A36" s="559" t="s">
        <v>287</v>
      </c>
      <c r="B36" s="146" t="s">
        <v>223</v>
      </c>
      <c r="C36" s="143">
        <v>692.29109200000005</v>
      </c>
      <c r="D36" s="143">
        <v>692.29109200000005</v>
      </c>
      <c r="E36" s="11">
        <v>510.50905360000002</v>
      </c>
      <c r="F36" s="11">
        <v>510.50905360000002</v>
      </c>
      <c r="G36" s="11">
        <v>267.644902</v>
      </c>
      <c r="H36" s="11">
        <v>267.644902</v>
      </c>
      <c r="I36" s="243">
        <v>1094.1670523</v>
      </c>
      <c r="J36" s="243">
        <v>1094.1670523</v>
      </c>
      <c r="K36" s="142">
        <v>398.30704070000002</v>
      </c>
      <c r="L36" s="142">
        <v>398.30704070000002</v>
      </c>
      <c r="M36" s="208">
        <v>431.44802620000002</v>
      </c>
      <c r="N36" s="208">
        <v>431.44802620000002</v>
      </c>
      <c r="O36" s="142">
        <v>368.21937500000001</v>
      </c>
      <c r="P36" s="142">
        <v>368.21937500000001</v>
      </c>
      <c r="Q36" s="142">
        <v>404.93859029999999</v>
      </c>
      <c r="R36" s="142">
        <v>404.93859029999999</v>
      </c>
      <c r="S36" s="142">
        <v>286.06938109999999</v>
      </c>
      <c r="T36" s="142">
        <v>286.06938109999999</v>
      </c>
      <c r="U36" s="142">
        <v>309.97402019999998</v>
      </c>
      <c r="V36" s="142">
        <v>238.1283281</v>
      </c>
      <c r="W36" s="142">
        <v>124.6284656</v>
      </c>
      <c r="X36" s="11">
        <v>404.66944899999999</v>
      </c>
      <c r="Y36" s="247">
        <v>16.182770600000001</v>
      </c>
      <c r="Z36" s="256"/>
      <c r="AA36" s="252">
        <f t="shared" si="0"/>
        <v>434.81617651739123</v>
      </c>
    </row>
    <row r="37" spans="1:27" x14ac:dyDescent="0.2">
      <c r="A37" s="559"/>
      <c r="B37" s="147" t="s">
        <v>224</v>
      </c>
      <c r="C37" s="144">
        <v>1064.4336595</v>
      </c>
      <c r="D37" s="144">
        <v>1064.4336595</v>
      </c>
      <c r="E37" s="15">
        <v>1015.5072798</v>
      </c>
      <c r="F37" s="15">
        <v>1015.5072798</v>
      </c>
      <c r="G37" s="15">
        <v>1261.8171339</v>
      </c>
      <c r="H37" s="15">
        <v>1261.8171339</v>
      </c>
      <c r="I37" s="244">
        <v>1337.6259964000001</v>
      </c>
      <c r="J37" s="244">
        <v>1337.6259964000001</v>
      </c>
      <c r="K37" s="139">
        <v>1368.6533472000001</v>
      </c>
      <c r="L37" s="139">
        <v>1368.6533472000001</v>
      </c>
      <c r="M37" s="206">
        <v>1246.2454957</v>
      </c>
      <c r="N37" s="206">
        <v>1246.2454957</v>
      </c>
      <c r="O37" s="139">
        <v>2908.5215963000001</v>
      </c>
      <c r="P37" s="139">
        <v>2908.5215963000001</v>
      </c>
      <c r="Q37" s="139">
        <v>2724.7772212</v>
      </c>
      <c r="R37" s="139">
        <v>2724.7772212</v>
      </c>
      <c r="S37" s="139">
        <v>1905.8462859000001</v>
      </c>
      <c r="T37" s="139">
        <v>1905.8462859000001</v>
      </c>
      <c r="U37" s="139">
        <v>1824.6790145</v>
      </c>
      <c r="V37" s="139">
        <v>4696.9722561899998</v>
      </c>
      <c r="W37" s="139">
        <v>4067.1415570999998</v>
      </c>
      <c r="X37" s="15">
        <v>3836.0664940000001</v>
      </c>
      <c r="Y37" s="248">
        <v>2663.5391002000001</v>
      </c>
      <c r="Z37" s="256"/>
      <c r="AA37" s="253">
        <f t="shared" si="0"/>
        <v>2032.8371501647828</v>
      </c>
    </row>
    <row r="38" spans="1:27" x14ac:dyDescent="0.2">
      <c r="A38" s="559"/>
      <c r="B38" s="147" t="s">
        <v>225</v>
      </c>
      <c r="C38" s="144">
        <v>20.605554399999999</v>
      </c>
      <c r="D38" s="144">
        <v>20.605554399999999</v>
      </c>
      <c r="E38" s="15">
        <v>15.737854799999999</v>
      </c>
      <c r="F38" s="15">
        <v>15.737854799999999</v>
      </c>
      <c r="G38" s="15">
        <v>38.3894807</v>
      </c>
      <c r="H38" s="15">
        <v>38.3894807</v>
      </c>
      <c r="I38" s="244">
        <v>75.836050700000001</v>
      </c>
      <c r="J38" s="244">
        <v>75.836050700000001</v>
      </c>
      <c r="K38" s="139">
        <v>26.749724700000002</v>
      </c>
      <c r="L38" s="139">
        <v>26.749724700000002</v>
      </c>
      <c r="M38" s="206">
        <v>44.116380800000002</v>
      </c>
      <c r="N38" s="206">
        <v>44.116380800000002</v>
      </c>
      <c r="O38" s="139">
        <v>89.085963599999999</v>
      </c>
      <c r="P38" s="139">
        <v>89.085963599999999</v>
      </c>
      <c r="Q38" s="139">
        <v>20.267458900000001</v>
      </c>
      <c r="R38" s="139">
        <v>20.267458900000001</v>
      </c>
      <c r="S38" s="139">
        <v>4.8534885000000001</v>
      </c>
      <c r="T38" s="139">
        <v>4.8534885000000001</v>
      </c>
      <c r="U38" s="139">
        <v>21.6990227</v>
      </c>
      <c r="V38" s="139">
        <v>108.83967560000001</v>
      </c>
      <c r="W38" s="139">
        <v>75.930172099999993</v>
      </c>
      <c r="X38" s="15">
        <v>81.857292400000006</v>
      </c>
      <c r="Y38" s="248">
        <v>53.431144600000003</v>
      </c>
      <c r="Z38" s="256"/>
      <c r="AA38" s="253">
        <f t="shared" si="0"/>
        <v>44.045270504347819</v>
      </c>
    </row>
    <row r="39" spans="1:27" ht="13.5" thickBot="1" x14ac:dyDescent="0.25">
      <c r="A39" s="560"/>
      <c r="B39" s="148" t="s">
        <v>226</v>
      </c>
      <c r="C39" s="145">
        <v>624.16389319999996</v>
      </c>
      <c r="D39" s="145">
        <v>624.16389319999996</v>
      </c>
      <c r="E39" s="140">
        <v>94.497092800000004</v>
      </c>
      <c r="F39" s="140">
        <v>94.497092800000004</v>
      </c>
      <c r="G39" s="140">
        <v>0</v>
      </c>
      <c r="H39" s="140">
        <v>0</v>
      </c>
      <c r="I39" s="245">
        <v>217.25621000000001</v>
      </c>
      <c r="J39" s="245">
        <v>217.25621000000001</v>
      </c>
      <c r="K39" s="141">
        <v>355.82794360000003</v>
      </c>
      <c r="L39" s="141">
        <v>355.82794360000003</v>
      </c>
      <c r="M39" s="207">
        <v>2.9611626000000002</v>
      </c>
      <c r="N39" s="207">
        <v>2.9611626000000002</v>
      </c>
      <c r="O39" s="141">
        <v>0</v>
      </c>
      <c r="P39" s="141">
        <v>0</v>
      </c>
      <c r="Q39" s="141">
        <v>7392.4377794100001</v>
      </c>
      <c r="R39" s="141">
        <v>7392.4377794100001</v>
      </c>
      <c r="S39" s="141">
        <v>0</v>
      </c>
      <c r="T39" s="141">
        <v>0</v>
      </c>
      <c r="U39" s="141">
        <v>12308.0172473</v>
      </c>
      <c r="V39" s="141">
        <v>0</v>
      </c>
      <c r="W39" s="141">
        <v>923.47697719999996</v>
      </c>
      <c r="X39" s="140">
        <v>1320.296842</v>
      </c>
      <c r="Y39" s="249">
        <v>0</v>
      </c>
      <c r="Z39" s="256"/>
      <c r="AA39" s="254">
        <f t="shared" si="0"/>
        <v>1388.090401292174</v>
      </c>
    </row>
    <row r="40" spans="1:27" ht="12.75" customHeight="1" x14ac:dyDescent="0.2">
      <c r="A40" s="559" t="s">
        <v>288</v>
      </c>
      <c r="B40" s="146" t="s">
        <v>223</v>
      </c>
      <c r="C40" s="143">
        <v>2537.1596098999999</v>
      </c>
      <c r="D40" s="143">
        <v>2537.1596098999999</v>
      </c>
      <c r="E40" s="11">
        <v>1565.7605794000001</v>
      </c>
      <c r="F40" s="11">
        <v>1565.7605794000001</v>
      </c>
      <c r="G40" s="11">
        <v>913.41297150000003</v>
      </c>
      <c r="H40" s="11">
        <v>913.41297150000003</v>
      </c>
      <c r="I40" s="243">
        <v>614.27024219999998</v>
      </c>
      <c r="J40" s="243">
        <v>614.27024219999998</v>
      </c>
      <c r="K40" s="142">
        <v>911.90847659999997</v>
      </c>
      <c r="L40" s="142">
        <v>911.90847659999997</v>
      </c>
      <c r="M40" s="208">
        <v>540.20497969999997</v>
      </c>
      <c r="N40" s="208">
        <v>540.20497969999997</v>
      </c>
      <c r="O40" s="142">
        <v>563.43600309999999</v>
      </c>
      <c r="P40" s="142">
        <v>563.43600309999999</v>
      </c>
      <c r="Q40" s="142">
        <v>189.59486290000001</v>
      </c>
      <c r="R40" s="142">
        <v>189.59486290000001</v>
      </c>
      <c r="S40" s="142">
        <v>351.07049890000002</v>
      </c>
      <c r="T40" s="142">
        <v>351.07049890000002</v>
      </c>
      <c r="U40" s="142">
        <v>238.18518660000001</v>
      </c>
      <c r="V40" s="142">
        <v>306.6964716</v>
      </c>
      <c r="W40" s="142">
        <v>386.67947850000002</v>
      </c>
      <c r="X40" s="11">
        <v>506.35239840000003</v>
      </c>
      <c r="Y40" s="247">
        <v>183.94422230000001</v>
      </c>
      <c r="Z40" s="256"/>
      <c r="AA40" s="252">
        <f t="shared" si="0"/>
        <v>782.4127915565216</v>
      </c>
    </row>
    <row r="41" spans="1:27" x14ac:dyDescent="0.2">
      <c r="A41" s="559"/>
      <c r="B41" s="147" t="s">
        <v>224</v>
      </c>
      <c r="C41" s="144">
        <v>3696.6714014999998</v>
      </c>
      <c r="D41" s="144">
        <v>3696.6714014999998</v>
      </c>
      <c r="E41" s="15">
        <v>2068.5560724000002</v>
      </c>
      <c r="F41" s="15">
        <v>2068.5560724000002</v>
      </c>
      <c r="G41" s="15">
        <v>3547.7262322000001</v>
      </c>
      <c r="H41" s="15">
        <v>3547.7262322000001</v>
      </c>
      <c r="I41" s="244">
        <v>1312.0100322999999</v>
      </c>
      <c r="J41" s="244">
        <v>1312.0100322999999</v>
      </c>
      <c r="K41" s="139">
        <v>3105.1914025999999</v>
      </c>
      <c r="L41" s="139">
        <v>3105.1914025999999</v>
      </c>
      <c r="M41" s="206">
        <v>4210.8658514199997</v>
      </c>
      <c r="N41" s="206">
        <v>4210.8658514199997</v>
      </c>
      <c r="O41" s="139">
        <v>5325.4337270899996</v>
      </c>
      <c r="P41" s="139">
        <v>5325.4337270899996</v>
      </c>
      <c r="Q41" s="139">
        <v>2762.2157778999999</v>
      </c>
      <c r="R41" s="139">
        <v>2762.2157778999999</v>
      </c>
      <c r="S41" s="139">
        <v>2344.9226996000002</v>
      </c>
      <c r="T41" s="139">
        <v>2344.9226996000002</v>
      </c>
      <c r="U41" s="139">
        <v>5056.0681921900004</v>
      </c>
      <c r="V41" s="139">
        <v>5315.8986175999999</v>
      </c>
      <c r="W41" s="139">
        <v>5329.3238756999999</v>
      </c>
      <c r="X41" s="15">
        <v>6285.7045986000003</v>
      </c>
      <c r="Y41" s="248">
        <v>7372.6382297</v>
      </c>
      <c r="Z41" s="256"/>
      <c r="AA41" s="253">
        <f t="shared" si="0"/>
        <v>3743.7747786004343</v>
      </c>
    </row>
    <row r="42" spans="1:27" x14ac:dyDescent="0.2">
      <c r="A42" s="559"/>
      <c r="B42" s="147" t="s">
        <v>225</v>
      </c>
      <c r="C42" s="144">
        <v>404.83993320000002</v>
      </c>
      <c r="D42" s="144">
        <v>404.83993320000002</v>
      </c>
      <c r="E42" s="15">
        <v>307.48775719999998</v>
      </c>
      <c r="F42" s="15">
        <v>307.48775719999998</v>
      </c>
      <c r="G42" s="15">
        <v>594.57787900000005</v>
      </c>
      <c r="H42" s="15">
        <v>594.57787900000005</v>
      </c>
      <c r="I42" s="244">
        <v>214.7027769</v>
      </c>
      <c r="J42" s="244">
        <v>214.7027769</v>
      </c>
      <c r="K42" s="139">
        <v>915.88673649999998</v>
      </c>
      <c r="L42" s="139">
        <v>915.88673649999998</v>
      </c>
      <c r="M42" s="206">
        <v>665.5285265</v>
      </c>
      <c r="N42" s="206">
        <v>665.5285265</v>
      </c>
      <c r="O42" s="139">
        <v>1086.8285486</v>
      </c>
      <c r="P42" s="139">
        <v>1086.8285486</v>
      </c>
      <c r="Q42" s="139">
        <v>321.69626</v>
      </c>
      <c r="R42" s="139">
        <v>321.69626</v>
      </c>
      <c r="S42" s="139">
        <v>70.492026800000005</v>
      </c>
      <c r="T42" s="139">
        <v>70.492026800000005</v>
      </c>
      <c r="U42" s="139">
        <v>110.781845</v>
      </c>
      <c r="V42" s="139">
        <v>232.4524965</v>
      </c>
      <c r="W42" s="139">
        <v>168.06097109999999</v>
      </c>
      <c r="X42" s="15">
        <v>123.536933</v>
      </c>
      <c r="Y42" s="248">
        <v>130.25180080000001</v>
      </c>
      <c r="Z42" s="256"/>
      <c r="AA42" s="253">
        <f t="shared" si="0"/>
        <v>431.70282329565231</v>
      </c>
    </row>
    <row r="43" spans="1:27" ht="13.5" thickBot="1" x14ac:dyDescent="0.25">
      <c r="A43" s="560"/>
      <c r="B43" s="148" t="s">
        <v>226</v>
      </c>
      <c r="C43" s="145">
        <v>263.95045199999998</v>
      </c>
      <c r="D43" s="145">
        <v>263.95045199999998</v>
      </c>
      <c r="E43" s="140">
        <v>192.49102959999999</v>
      </c>
      <c r="F43" s="140">
        <v>192.49102959999999</v>
      </c>
      <c r="G43" s="140">
        <v>2267.7653064000001</v>
      </c>
      <c r="H43" s="140">
        <v>2267.7653064000001</v>
      </c>
      <c r="I43" s="245">
        <v>575.04211539999994</v>
      </c>
      <c r="J43" s="245">
        <v>575.04211539999994</v>
      </c>
      <c r="K43" s="141">
        <v>1275.4644204000001</v>
      </c>
      <c r="L43" s="141">
        <v>1275.4644204000001</v>
      </c>
      <c r="M43" s="207">
        <v>53.877418499999997</v>
      </c>
      <c r="N43" s="207">
        <v>53.877418499999997</v>
      </c>
      <c r="O43" s="141">
        <v>17508.341138299998</v>
      </c>
      <c r="P43" s="141">
        <v>17508.341138299998</v>
      </c>
      <c r="Q43" s="141">
        <v>39721.3049121</v>
      </c>
      <c r="R43" s="141">
        <v>39721.3049121</v>
      </c>
      <c r="S43" s="141">
        <v>0</v>
      </c>
      <c r="T43" s="141">
        <v>0</v>
      </c>
      <c r="U43" s="141">
        <v>3756.6734456999998</v>
      </c>
      <c r="V43" s="141">
        <v>267.72206999999997</v>
      </c>
      <c r="W43" s="141">
        <v>729.77807250000001</v>
      </c>
      <c r="X43" s="140">
        <v>6501.6732425999999</v>
      </c>
      <c r="Y43" s="249">
        <v>1134.3790188999999</v>
      </c>
      <c r="Z43" s="256"/>
      <c r="AA43" s="254">
        <f t="shared" si="0"/>
        <v>5917.6825841347836</v>
      </c>
    </row>
    <row r="44" spans="1:27" ht="12.75" customHeight="1" x14ac:dyDescent="0.2">
      <c r="A44" s="559" t="s">
        <v>289</v>
      </c>
      <c r="B44" s="146" t="s">
        <v>223</v>
      </c>
      <c r="C44" s="143">
        <v>8654.3954389800001</v>
      </c>
      <c r="D44" s="143">
        <v>8654.3954389800001</v>
      </c>
      <c r="E44" s="11">
        <v>5238.2899252899997</v>
      </c>
      <c r="F44" s="11">
        <v>5238.2899252899997</v>
      </c>
      <c r="G44" s="11">
        <v>1633.5325852000001</v>
      </c>
      <c r="H44" s="11">
        <v>1633.5325852000001</v>
      </c>
      <c r="I44" s="243">
        <v>6796.6665805900002</v>
      </c>
      <c r="J44" s="243">
        <v>6796.6665805900002</v>
      </c>
      <c r="K44" s="142">
        <v>6083.2345192000002</v>
      </c>
      <c r="L44" s="142">
        <v>6083.2345192000002</v>
      </c>
      <c r="M44" s="208">
        <v>5776.2668812100001</v>
      </c>
      <c r="N44" s="208">
        <v>5776.2668812100001</v>
      </c>
      <c r="O44" s="142">
        <v>7931.63097105</v>
      </c>
      <c r="P44" s="142">
        <v>7931.63097105</v>
      </c>
      <c r="Q44" s="142">
        <v>13962.7046818</v>
      </c>
      <c r="R44" s="142">
        <v>13962.7046818</v>
      </c>
      <c r="S44" s="142">
        <v>7342.6229251200002</v>
      </c>
      <c r="T44" s="142">
        <v>7342.6229251200002</v>
      </c>
      <c r="U44" s="142">
        <v>5823.4272867999998</v>
      </c>
      <c r="V44" s="142">
        <v>5661.12766999</v>
      </c>
      <c r="W44" s="142">
        <v>5218.0202829</v>
      </c>
      <c r="X44" s="11">
        <v>7618.0675490000003</v>
      </c>
      <c r="Y44" s="247">
        <v>1674.1707248</v>
      </c>
      <c r="Z44" s="256"/>
      <c r="AA44" s="252">
        <f t="shared" si="0"/>
        <v>6644.9348926247822</v>
      </c>
    </row>
    <row r="45" spans="1:27" x14ac:dyDescent="0.2">
      <c r="A45" s="559"/>
      <c r="B45" s="147" t="s">
        <v>224</v>
      </c>
      <c r="C45" s="144">
        <v>0</v>
      </c>
      <c r="D45" s="144">
        <v>0</v>
      </c>
      <c r="E45" s="15">
        <v>0</v>
      </c>
      <c r="F45" s="15">
        <v>0</v>
      </c>
      <c r="G45" s="15">
        <v>0</v>
      </c>
      <c r="H45" s="15">
        <v>0</v>
      </c>
      <c r="I45" s="244">
        <v>17.6653859</v>
      </c>
      <c r="J45" s="244">
        <v>17.6653859</v>
      </c>
      <c r="K45" s="139">
        <v>10.300504</v>
      </c>
      <c r="L45" s="139">
        <v>10.300504</v>
      </c>
      <c r="M45" s="206">
        <v>0.23998</v>
      </c>
      <c r="N45" s="206">
        <v>0.23998</v>
      </c>
      <c r="O45" s="139">
        <v>0</v>
      </c>
      <c r="P45" s="139">
        <v>0</v>
      </c>
      <c r="Q45" s="139">
        <v>0</v>
      </c>
      <c r="R45" s="139">
        <v>0</v>
      </c>
      <c r="S45" s="139">
        <v>0</v>
      </c>
      <c r="T45" s="139">
        <v>0</v>
      </c>
      <c r="U45" s="139">
        <v>0</v>
      </c>
      <c r="V45" s="139">
        <v>30.056868600000001</v>
      </c>
      <c r="W45" s="139">
        <v>52.925883200000001</v>
      </c>
      <c r="X45" s="15">
        <v>23.916487400000001</v>
      </c>
      <c r="Y45" s="248">
        <v>0</v>
      </c>
      <c r="Z45" s="256"/>
      <c r="AA45" s="253">
        <f t="shared" si="0"/>
        <v>7.1004773478260867</v>
      </c>
    </row>
    <row r="46" spans="1:27" x14ac:dyDescent="0.2">
      <c r="A46" s="559"/>
      <c r="B46" s="147" t="s">
        <v>225</v>
      </c>
      <c r="C46" s="144">
        <v>951.86610159999998</v>
      </c>
      <c r="D46" s="144">
        <v>951.86610159999998</v>
      </c>
      <c r="E46" s="15">
        <v>473.76618439999999</v>
      </c>
      <c r="F46" s="15">
        <v>473.76618439999999</v>
      </c>
      <c r="G46" s="15">
        <v>133.92533309999999</v>
      </c>
      <c r="H46" s="15">
        <v>133.92533309999999</v>
      </c>
      <c r="I46" s="244">
        <v>563.80552499999999</v>
      </c>
      <c r="J46" s="244">
        <v>563.80552499999999</v>
      </c>
      <c r="K46" s="139">
        <v>546.05676510000001</v>
      </c>
      <c r="L46" s="139">
        <v>546.05676510000001</v>
      </c>
      <c r="M46" s="206">
        <v>813.67211180000004</v>
      </c>
      <c r="N46" s="206">
        <v>813.67211180000004</v>
      </c>
      <c r="O46" s="139">
        <v>996.47433109999997</v>
      </c>
      <c r="P46" s="139">
        <v>996.47433109999997</v>
      </c>
      <c r="Q46" s="139">
        <v>1026.7981525</v>
      </c>
      <c r="R46" s="139">
        <v>1026.7981525</v>
      </c>
      <c r="S46" s="139">
        <v>746.91924570000003</v>
      </c>
      <c r="T46" s="139">
        <v>746.91924570000003</v>
      </c>
      <c r="U46" s="139">
        <v>578.83012229999997</v>
      </c>
      <c r="V46" s="139">
        <v>1229.6187629000001</v>
      </c>
      <c r="W46" s="139">
        <v>2118.5620328</v>
      </c>
      <c r="X46" s="15">
        <v>1399.8388044999999</v>
      </c>
      <c r="Y46" s="248">
        <v>322.70700019999998</v>
      </c>
      <c r="Z46" s="256"/>
      <c r="AA46" s="253">
        <f t="shared" si="0"/>
        <v>789.39670536086965</v>
      </c>
    </row>
    <row r="47" spans="1:27" ht="13.5" thickBot="1" x14ac:dyDescent="0.25">
      <c r="A47" s="560"/>
      <c r="B47" s="148" t="s">
        <v>226</v>
      </c>
      <c r="C47" s="145">
        <v>298.27967000000001</v>
      </c>
      <c r="D47" s="145">
        <v>298.27967000000001</v>
      </c>
      <c r="E47" s="140">
        <v>10.364097599999999</v>
      </c>
      <c r="F47" s="140">
        <v>10.364097599999999</v>
      </c>
      <c r="G47" s="140">
        <v>38.243710200000002</v>
      </c>
      <c r="H47" s="140">
        <v>38.243710200000002</v>
      </c>
      <c r="I47" s="245">
        <v>4152.3339375100004</v>
      </c>
      <c r="J47" s="245">
        <v>4152.3339375100004</v>
      </c>
      <c r="K47" s="141">
        <v>1719.6730224</v>
      </c>
      <c r="L47" s="141">
        <v>1719.6730224</v>
      </c>
      <c r="M47" s="207">
        <v>847.57607340000004</v>
      </c>
      <c r="N47" s="207">
        <v>847.57607340000004</v>
      </c>
      <c r="O47" s="141">
        <v>79.592571599999999</v>
      </c>
      <c r="P47" s="141">
        <v>79.592571599999999</v>
      </c>
      <c r="Q47" s="141">
        <v>2499.3288757</v>
      </c>
      <c r="R47" s="141">
        <v>2499.3288757</v>
      </c>
      <c r="S47" s="141">
        <v>693.79918989999999</v>
      </c>
      <c r="T47" s="141">
        <v>693.79918989999999</v>
      </c>
      <c r="U47" s="141">
        <v>2942.1312382999999</v>
      </c>
      <c r="V47" s="141">
        <v>4.1539169999999999</v>
      </c>
      <c r="W47" s="141">
        <v>4234.1497601000001</v>
      </c>
      <c r="X47" s="140">
        <v>201.78376030000001</v>
      </c>
      <c r="Y47" s="249">
        <v>16.436260000000001</v>
      </c>
      <c r="Z47" s="256"/>
      <c r="AA47" s="254">
        <f t="shared" si="0"/>
        <v>1220.7407492313046</v>
      </c>
    </row>
    <row r="48" spans="1:27" ht="13.5" thickBot="1" x14ac:dyDescent="0.25">
      <c r="A48" s="173"/>
      <c r="B48" s="104"/>
      <c r="C48" s="172">
        <v>43869.533719879997</v>
      </c>
      <c r="D48" s="172">
        <v>43869.533719879997</v>
      </c>
      <c r="E48" s="170">
        <v>37393.041218889011</v>
      </c>
      <c r="F48" s="170">
        <v>37393.041218889011</v>
      </c>
      <c r="G48" s="170">
        <v>33905.201174010988</v>
      </c>
      <c r="H48" s="170">
        <v>33905.201174010988</v>
      </c>
      <c r="I48" s="246">
        <v>37130.879382020008</v>
      </c>
      <c r="J48" s="246">
        <v>37130.879382020008</v>
      </c>
      <c r="K48" s="171">
        <v>49661.716939499995</v>
      </c>
      <c r="L48" s="171">
        <v>49661.716939499995</v>
      </c>
      <c r="M48" s="203">
        <v>50199.109743259003</v>
      </c>
      <c r="N48" s="203">
        <v>50199.109743259003</v>
      </c>
      <c r="O48" s="171">
        <v>77651.189648280022</v>
      </c>
      <c r="P48" s="171">
        <v>77651.189648280022</v>
      </c>
      <c r="Q48" s="171">
        <v>151030.75683530001</v>
      </c>
      <c r="R48" s="171">
        <v>151030.75683530001</v>
      </c>
      <c r="S48" s="171">
        <v>31430.847991119001</v>
      </c>
      <c r="T48" s="171">
        <v>31430.847991119001</v>
      </c>
      <c r="U48" s="171">
        <v>243124.60993019</v>
      </c>
      <c r="V48" s="171">
        <v>48303.879290180012</v>
      </c>
      <c r="W48" s="171">
        <v>64210.140514899984</v>
      </c>
      <c r="X48" s="170">
        <v>117486.2291938</v>
      </c>
      <c r="Y48" s="250">
        <v>39396.653954209993</v>
      </c>
      <c r="Z48" s="321"/>
      <c r="AA48" s="255">
        <f t="shared" si="0"/>
        <v>66828.959399469401</v>
      </c>
    </row>
    <row r="49" spans="1:27" x14ac:dyDescent="0.2">
      <c r="A49" s="316"/>
      <c r="B49" s="317"/>
      <c r="C49" s="318"/>
      <c r="D49" s="318"/>
      <c r="E49" s="318"/>
      <c r="F49" s="318"/>
      <c r="G49" s="318"/>
      <c r="H49" s="318"/>
      <c r="I49" s="318"/>
      <c r="J49" s="318"/>
      <c r="K49" s="318"/>
      <c r="L49" s="318"/>
      <c r="M49" s="319"/>
      <c r="N49" s="319"/>
      <c r="O49" s="318"/>
      <c r="P49" s="318"/>
      <c r="Q49" s="318"/>
      <c r="R49" s="318"/>
      <c r="S49" s="318"/>
      <c r="T49" s="318"/>
      <c r="U49" s="318"/>
      <c r="V49" s="318"/>
      <c r="W49" s="318"/>
      <c r="X49" s="318"/>
      <c r="Y49" s="318"/>
      <c r="Z49" s="3"/>
      <c r="AA49" s="318"/>
    </row>
    <row r="50" spans="1:27" ht="42" customHeight="1" x14ac:dyDescent="0.2">
      <c r="B50" s="562" t="s">
        <v>498</v>
      </c>
      <c r="C50" s="562"/>
      <c r="D50" s="562"/>
      <c r="E50" s="562"/>
      <c r="F50" s="562"/>
      <c r="G50" s="562"/>
      <c r="H50" s="562"/>
      <c r="I50" s="562"/>
      <c r="J50" s="562"/>
      <c r="K50" s="55"/>
      <c r="L50" s="55"/>
      <c r="M50" s="55"/>
      <c r="N50" s="319"/>
      <c r="O50" s="318"/>
      <c r="P50" s="318"/>
      <c r="Q50" s="318"/>
      <c r="R50" s="318"/>
      <c r="S50" s="318"/>
      <c r="T50" s="318"/>
      <c r="U50" s="318"/>
      <c r="V50" s="318"/>
      <c r="W50" s="318"/>
      <c r="X50" s="318"/>
      <c r="Y50" s="318"/>
      <c r="Z50" s="3"/>
      <c r="AA50" s="318"/>
    </row>
    <row r="51" spans="1:27" ht="6" customHeight="1" thickBot="1" x14ac:dyDescent="0.25"/>
    <row r="52" spans="1:27" ht="13.5" thickBot="1" x14ac:dyDescent="0.25">
      <c r="B52" s="507" t="s">
        <v>0</v>
      </c>
      <c r="C52" s="508"/>
      <c r="D52" s="509"/>
      <c r="E52" s="315"/>
    </row>
  </sheetData>
  <mergeCells count="13">
    <mergeCell ref="B50:J50"/>
    <mergeCell ref="B52:D52"/>
    <mergeCell ref="A44:A47"/>
    <mergeCell ref="A4:A7"/>
    <mergeCell ref="A8:A11"/>
    <mergeCell ref="A12:A15"/>
    <mergeCell ref="A16:A19"/>
    <mergeCell ref="A20:A23"/>
    <mergeCell ref="A24:A27"/>
    <mergeCell ref="A28:A31"/>
    <mergeCell ref="A32:A35"/>
    <mergeCell ref="A36:A39"/>
    <mergeCell ref="A40:A43"/>
  </mergeCell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rowBreaks count="1" manualBreakCount="1">
    <brk id="3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72"/>
  <sheetViews>
    <sheetView view="pageLayout" zoomScaleNormal="100" workbookViewId="0"/>
  </sheetViews>
  <sheetFormatPr defaultColWidth="9.140625" defaultRowHeight="12.75" x14ac:dyDescent="0.2"/>
  <cols>
    <col min="1" max="1" width="12.7109375" style="4" customWidth="1"/>
    <col min="2" max="2" width="19.5703125" style="4" customWidth="1"/>
    <col min="3" max="24" width="7.42578125" style="4" customWidth="1"/>
    <col min="25" max="25" width="8.28515625" style="4" customWidth="1"/>
    <col min="26" max="26" width="1.42578125" style="4" customWidth="1"/>
    <col min="27" max="27" width="8.28515625" style="4" customWidth="1"/>
    <col min="28" max="16384" width="9.140625" style="4"/>
  </cols>
  <sheetData>
    <row r="1" spans="1:27" ht="18" customHeight="1" x14ac:dyDescent="0.2">
      <c r="B1" s="257" t="s">
        <v>499</v>
      </c>
    </row>
    <row r="2" spans="1:27" ht="13.5" thickBot="1" x14ac:dyDescent="0.25">
      <c r="B2" s="27"/>
    </row>
    <row r="3" spans="1:27" ht="39" thickBot="1" x14ac:dyDescent="0.25">
      <c r="A3" s="138" t="s">
        <v>292</v>
      </c>
      <c r="B3" s="158" t="s">
        <v>278</v>
      </c>
      <c r="C3" s="132" t="s">
        <v>197</v>
      </c>
      <c r="D3" s="132" t="s">
        <v>198</v>
      </c>
      <c r="E3" s="132" t="s">
        <v>199</v>
      </c>
      <c r="F3" s="132" t="s">
        <v>200</v>
      </c>
      <c r="G3" s="132" t="s">
        <v>201</v>
      </c>
      <c r="H3" s="132" t="s">
        <v>202</v>
      </c>
      <c r="I3" s="132" t="s">
        <v>203</v>
      </c>
      <c r="J3" s="132" t="s">
        <v>204</v>
      </c>
      <c r="K3" s="132" t="s">
        <v>205</v>
      </c>
      <c r="L3" s="132" t="s">
        <v>206</v>
      </c>
      <c r="M3" s="132" t="s">
        <v>207</v>
      </c>
      <c r="N3" s="132" t="s">
        <v>208</v>
      </c>
      <c r="O3" s="132" t="s">
        <v>209</v>
      </c>
      <c r="P3" s="132" t="s">
        <v>210</v>
      </c>
      <c r="Q3" s="132" t="s">
        <v>211</v>
      </c>
      <c r="R3" s="132" t="s">
        <v>212</v>
      </c>
      <c r="S3" s="132" t="s">
        <v>213</v>
      </c>
      <c r="T3" s="132" t="s">
        <v>56</v>
      </c>
      <c r="U3" s="132" t="s">
        <v>214</v>
      </c>
      <c r="V3" s="132" t="s">
        <v>215</v>
      </c>
      <c r="W3" s="132" t="s">
        <v>216</v>
      </c>
      <c r="X3" s="132" t="s">
        <v>217</v>
      </c>
      <c r="Y3" s="132" t="s">
        <v>218</v>
      </c>
      <c r="Z3" s="251"/>
      <c r="AA3" s="386" t="s">
        <v>494</v>
      </c>
    </row>
    <row r="4" spans="1:27" ht="12.75" customHeight="1" x14ac:dyDescent="0.2">
      <c r="A4" s="559" t="s">
        <v>293</v>
      </c>
      <c r="B4" s="146" t="s">
        <v>223</v>
      </c>
      <c r="C4" s="143">
        <v>7</v>
      </c>
      <c r="D4" s="143">
        <v>7</v>
      </c>
      <c r="E4" s="11">
        <v>316</v>
      </c>
      <c r="F4" s="11">
        <v>316</v>
      </c>
      <c r="G4" s="11">
        <v>21</v>
      </c>
      <c r="H4" s="11">
        <v>21</v>
      </c>
      <c r="I4" s="243">
        <v>10</v>
      </c>
      <c r="J4" s="243">
        <v>10</v>
      </c>
      <c r="K4" s="151">
        <v>105</v>
      </c>
      <c r="L4" s="151">
        <v>105</v>
      </c>
      <c r="M4" s="205">
        <v>0</v>
      </c>
      <c r="N4" s="205">
        <v>0</v>
      </c>
      <c r="O4" s="151">
        <v>1</v>
      </c>
      <c r="P4" s="151">
        <v>1</v>
      </c>
      <c r="Q4" s="151">
        <v>0</v>
      </c>
      <c r="R4" s="151">
        <v>0</v>
      </c>
      <c r="S4" s="151">
        <v>26</v>
      </c>
      <c r="T4" s="151">
        <v>26</v>
      </c>
      <c r="U4" s="151">
        <v>0</v>
      </c>
      <c r="V4" s="151">
        <v>8</v>
      </c>
      <c r="W4" s="151">
        <v>0</v>
      </c>
      <c r="X4" s="150">
        <v>0</v>
      </c>
      <c r="Y4" s="247">
        <v>1.3294049999999999</v>
      </c>
      <c r="Z4" s="256"/>
      <c r="AA4" s="252">
        <f>AVERAGE(C4:Y4)</f>
        <v>42.666495869565217</v>
      </c>
    </row>
    <row r="5" spans="1:27" x14ac:dyDescent="0.2">
      <c r="A5" s="559"/>
      <c r="B5" s="147" t="s">
        <v>224</v>
      </c>
      <c r="C5" s="144">
        <v>67</v>
      </c>
      <c r="D5" s="144">
        <v>67</v>
      </c>
      <c r="E5" s="15">
        <v>40</v>
      </c>
      <c r="F5" s="15">
        <v>40</v>
      </c>
      <c r="G5" s="15">
        <v>59</v>
      </c>
      <c r="H5" s="15">
        <v>59</v>
      </c>
      <c r="I5" s="244">
        <v>4</v>
      </c>
      <c r="J5" s="244">
        <v>4</v>
      </c>
      <c r="K5" s="139">
        <v>0</v>
      </c>
      <c r="L5" s="139">
        <v>0</v>
      </c>
      <c r="M5" s="206">
        <v>60</v>
      </c>
      <c r="N5" s="206">
        <v>60</v>
      </c>
      <c r="O5" s="139">
        <v>277</v>
      </c>
      <c r="P5" s="139">
        <v>277</v>
      </c>
      <c r="Q5" s="139">
        <v>236</v>
      </c>
      <c r="R5" s="139">
        <v>236</v>
      </c>
      <c r="S5" s="139">
        <v>0</v>
      </c>
      <c r="T5" s="139">
        <v>0</v>
      </c>
      <c r="U5" s="139">
        <v>100</v>
      </c>
      <c r="V5" s="139">
        <v>260</v>
      </c>
      <c r="W5" s="139">
        <v>115</v>
      </c>
      <c r="X5" s="15">
        <v>299.83267999999998</v>
      </c>
      <c r="Y5" s="248">
        <v>350.4708018</v>
      </c>
      <c r="Z5" s="256"/>
      <c r="AA5" s="253">
        <f t="shared" ref="AA5:AA68" si="0">AVERAGE(C5:Y5)</f>
        <v>113.53493399130436</v>
      </c>
    </row>
    <row r="6" spans="1:27" x14ac:dyDescent="0.2">
      <c r="A6" s="559"/>
      <c r="B6" s="147" t="s">
        <v>225</v>
      </c>
      <c r="C6" s="144">
        <v>0</v>
      </c>
      <c r="D6" s="144">
        <v>0</v>
      </c>
      <c r="E6" s="15">
        <v>21</v>
      </c>
      <c r="F6" s="15">
        <v>21</v>
      </c>
      <c r="G6" s="15">
        <v>2</v>
      </c>
      <c r="H6" s="15">
        <v>2</v>
      </c>
      <c r="I6" s="244">
        <v>3</v>
      </c>
      <c r="J6" s="244">
        <v>3</v>
      </c>
      <c r="K6" s="139">
        <v>0</v>
      </c>
      <c r="L6" s="139">
        <v>0</v>
      </c>
      <c r="M6" s="206">
        <v>0</v>
      </c>
      <c r="N6" s="206">
        <v>0</v>
      </c>
      <c r="O6" s="139">
        <v>12</v>
      </c>
      <c r="P6" s="139">
        <v>12</v>
      </c>
      <c r="Q6" s="139">
        <v>0</v>
      </c>
      <c r="R6" s="139">
        <v>0</v>
      </c>
      <c r="S6" s="139">
        <v>0</v>
      </c>
      <c r="T6" s="139">
        <v>0</v>
      </c>
      <c r="U6" s="139">
        <v>14</v>
      </c>
      <c r="V6" s="139">
        <v>0</v>
      </c>
      <c r="W6" s="139">
        <v>4</v>
      </c>
      <c r="X6" s="15">
        <v>7.3192560000000002</v>
      </c>
      <c r="Y6" s="248">
        <v>3.8673557999999999</v>
      </c>
      <c r="Z6" s="256"/>
      <c r="AA6" s="253">
        <f t="shared" si="0"/>
        <v>4.5733309478260864</v>
      </c>
    </row>
    <row r="7" spans="1:27" ht="13.5" thickBot="1" x14ac:dyDescent="0.25">
      <c r="A7" s="560"/>
      <c r="B7" s="148" t="s">
        <v>226</v>
      </c>
      <c r="C7" s="145">
        <v>26</v>
      </c>
      <c r="D7" s="145">
        <v>26</v>
      </c>
      <c r="E7" s="140">
        <v>96</v>
      </c>
      <c r="F7" s="140">
        <v>96</v>
      </c>
      <c r="G7" s="140">
        <v>50</v>
      </c>
      <c r="H7" s="140">
        <v>50</v>
      </c>
      <c r="I7" s="245">
        <v>0</v>
      </c>
      <c r="J7" s="245">
        <v>0</v>
      </c>
      <c r="K7" s="141">
        <v>79</v>
      </c>
      <c r="L7" s="141">
        <v>79</v>
      </c>
      <c r="M7" s="207">
        <v>2</v>
      </c>
      <c r="N7" s="207">
        <v>2</v>
      </c>
      <c r="O7" s="141">
        <v>7</v>
      </c>
      <c r="P7" s="141">
        <v>7</v>
      </c>
      <c r="Q7" s="141">
        <v>66873</v>
      </c>
      <c r="R7" s="141">
        <v>66873</v>
      </c>
      <c r="S7" s="141">
        <v>0</v>
      </c>
      <c r="T7" s="141">
        <v>0</v>
      </c>
      <c r="U7" s="141">
        <v>4509</v>
      </c>
      <c r="V7" s="141">
        <v>223</v>
      </c>
      <c r="W7" s="141">
        <v>0</v>
      </c>
      <c r="X7" s="140">
        <v>0</v>
      </c>
      <c r="Y7" s="249">
        <v>670.98695999999995</v>
      </c>
      <c r="Z7" s="256"/>
      <c r="AA7" s="254">
        <f t="shared" si="0"/>
        <v>6072.5646504347833</v>
      </c>
    </row>
    <row r="8" spans="1:27" ht="12.75" customHeight="1" x14ac:dyDescent="0.2">
      <c r="A8" s="559" t="s">
        <v>294</v>
      </c>
      <c r="B8" s="146" t="s">
        <v>223</v>
      </c>
      <c r="C8" s="143">
        <v>3144</v>
      </c>
      <c r="D8" s="143">
        <v>3144</v>
      </c>
      <c r="E8" s="11">
        <v>3067</v>
      </c>
      <c r="F8" s="11">
        <v>3067</v>
      </c>
      <c r="G8" s="11">
        <v>3734</v>
      </c>
      <c r="H8" s="11">
        <v>3734</v>
      </c>
      <c r="I8" s="243">
        <v>1547</v>
      </c>
      <c r="J8" s="243">
        <v>1547</v>
      </c>
      <c r="K8" s="142">
        <v>2980</v>
      </c>
      <c r="L8" s="142">
        <v>2980</v>
      </c>
      <c r="M8" s="208">
        <v>2486</v>
      </c>
      <c r="N8" s="208">
        <v>2486</v>
      </c>
      <c r="O8" s="142">
        <v>1671</v>
      </c>
      <c r="P8" s="142">
        <v>1671</v>
      </c>
      <c r="Q8" s="142">
        <v>3297</v>
      </c>
      <c r="R8" s="142">
        <v>3297</v>
      </c>
      <c r="S8" s="142">
        <v>843</v>
      </c>
      <c r="T8" s="142">
        <v>843</v>
      </c>
      <c r="U8" s="142">
        <v>1773</v>
      </c>
      <c r="V8" s="142">
        <v>1809</v>
      </c>
      <c r="W8" s="142">
        <v>2832</v>
      </c>
      <c r="X8" s="11">
        <v>2071.9652044999998</v>
      </c>
      <c r="Y8" s="247">
        <v>1684.0183474999999</v>
      </c>
      <c r="Z8" s="256"/>
      <c r="AA8" s="252">
        <f t="shared" si="0"/>
        <v>2422.0862413913042</v>
      </c>
    </row>
    <row r="9" spans="1:27" x14ac:dyDescent="0.2">
      <c r="A9" s="559"/>
      <c r="B9" s="147" t="s">
        <v>224</v>
      </c>
      <c r="C9" s="144">
        <v>56</v>
      </c>
      <c r="D9" s="144">
        <v>56</v>
      </c>
      <c r="E9" s="15">
        <v>287</v>
      </c>
      <c r="F9" s="15">
        <v>287</v>
      </c>
      <c r="G9" s="15">
        <v>333</v>
      </c>
      <c r="H9" s="15">
        <v>333</v>
      </c>
      <c r="I9" s="244">
        <v>466</v>
      </c>
      <c r="J9" s="244">
        <v>466</v>
      </c>
      <c r="K9" s="139">
        <v>862</v>
      </c>
      <c r="L9" s="139">
        <v>862</v>
      </c>
      <c r="M9" s="206">
        <v>708</v>
      </c>
      <c r="N9" s="206">
        <v>708</v>
      </c>
      <c r="O9" s="139">
        <v>49</v>
      </c>
      <c r="P9" s="139">
        <v>49</v>
      </c>
      <c r="Q9" s="139">
        <v>727</v>
      </c>
      <c r="R9" s="139">
        <v>727</v>
      </c>
      <c r="S9" s="139">
        <v>746</v>
      </c>
      <c r="T9" s="139">
        <v>746</v>
      </c>
      <c r="U9" s="139">
        <v>364</v>
      </c>
      <c r="V9" s="139">
        <v>214</v>
      </c>
      <c r="W9" s="139">
        <v>1951</v>
      </c>
      <c r="X9" s="15">
        <v>5338.8249169999999</v>
      </c>
      <c r="Y9" s="248">
        <v>649.04521</v>
      </c>
      <c r="Z9" s="256"/>
      <c r="AA9" s="253">
        <f t="shared" si="0"/>
        <v>738.4726142173912</v>
      </c>
    </row>
    <row r="10" spans="1:27" x14ac:dyDescent="0.2">
      <c r="A10" s="559"/>
      <c r="B10" s="147" t="s">
        <v>225</v>
      </c>
      <c r="C10" s="144">
        <v>182</v>
      </c>
      <c r="D10" s="144">
        <v>182</v>
      </c>
      <c r="E10" s="15">
        <v>337</v>
      </c>
      <c r="F10" s="15">
        <v>337</v>
      </c>
      <c r="G10" s="15">
        <v>204</v>
      </c>
      <c r="H10" s="15">
        <v>204</v>
      </c>
      <c r="I10" s="244">
        <v>118</v>
      </c>
      <c r="J10" s="244">
        <v>118</v>
      </c>
      <c r="K10" s="139">
        <v>484</v>
      </c>
      <c r="L10" s="139">
        <v>484</v>
      </c>
      <c r="M10" s="206">
        <v>511</v>
      </c>
      <c r="N10" s="206">
        <v>511</v>
      </c>
      <c r="O10" s="139">
        <v>122</v>
      </c>
      <c r="P10" s="139">
        <v>122</v>
      </c>
      <c r="Q10" s="139">
        <v>251</v>
      </c>
      <c r="R10" s="139">
        <v>251</v>
      </c>
      <c r="S10" s="139">
        <v>50</v>
      </c>
      <c r="T10" s="139">
        <v>50</v>
      </c>
      <c r="U10" s="139">
        <v>393</v>
      </c>
      <c r="V10" s="139">
        <v>332</v>
      </c>
      <c r="W10" s="139">
        <v>935</v>
      </c>
      <c r="X10" s="15">
        <v>1100.8020704999999</v>
      </c>
      <c r="Y10" s="248">
        <v>228.59005250000001</v>
      </c>
      <c r="Z10" s="256"/>
      <c r="AA10" s="253">
        <f t="shared" si="0"/>
        <v>326.40835317391304</v>
      </c>
    </row>
    <row r="11" spans="1:27" ht="13.5" thickBot="1" x14ac:dyDescent="0.25">
      <c r="A11" s="560"/>
      <c r="B11" s="148" t="s">
        <v>226</v>
      </c>
      <c r="C11" s="145">
        <v>0</v>
      </c>
      <c r="D11" s="145">
        <v>0</v>
      </c>
      <c r="E11" s="140">
        <v>1335</v>
      </c>
      <c r="F11" s="140">
        <v>1335</v>
      </c>
      <c r="G11" s="140">
        <v>38</v>
      </c>
      <c r="H11" s="140">
        <v>38</v>
      </c>
      <c r="I11" s="245">
        <v>383</v>
      </c>
      <c r="J11" s="245">
        <v>383</v>
      </c>
      <c r="K11" s="141">
        <v>1682</v>
      </c>
      <c r="L11" s="141">
        <v>1682</v>
      </c>
      <c r="M11" s="207">
        <v>14879</v>
      </c>
      <c r="N11" s="207">
        <v>14879</v>
      </c>
      <c r="O11" s="141">
        <v>4410</v>
      </c>
      <c r="P11" s="141">
        <v>4410</v>
      </c>
      <c r="Q11" s="141">
        <v>7741</v>
      </c>
      <c r="R11" s="141">
        <v>7741</v>
      </c>
      <c r="S11" s="141">
        <v>0</v>
      </c>
      <c r="T11" s="141">
        <v>0</v>
      </c>
      <c r="U11" s="141">
        <v>110452</v>
      </c>
      <c r="V11" s="141">
        <v>1444</v>
      </c>
      <c r="W11" s="141">
        <v>0</v>
      </c>
      <c r="X11" s="140">
        <v>1573.2052503</v>
      </c>
      <c r="Y11" s="249">
        <v>258.73087609999999</v>
      </c>
      <c r="Z11" s="256"/>
      <c r="AA11" s="254">
        <f t="shared" si="0"/>
        <v>7594.0841794086955</v>
      </c>
    </row>
    <row r="12" spans="1:27" ht="12.75" customHeight="1" x14ac:dyDescent="0.2">
      <c r="A12" s="559" t="s">
        <v>295</v>
      </c>
      <c r="B12" s="146" t="s">
        <v>223</v>
      </c>
      <c r="C12" s="143">
        <v>0</v>
      </c>
      <c r="D12" s="143">
        <v>0</v>
      </c>
      <c r="E12" s="11">
        <v>0</v>
      </c>
      <c r="F12" s="11">
        <v>0</v>
      </c>
      <c r="G12" s="11">
        <v>0</v>
      </c>
      <c r="H12" s="11">
        <v>0</v>
      </c>
      <c r="I12" s="243">
        <v>0</v>
      </c>
      <c r="J12" s="243">
        <v>0</v>
      </c>
      <c r="K12" s="142">
        <v>0</v>
      </c>
      <c r="L12" s="142">
        <v>0</v>
      </c>
      <c r="M12" s="208">
        <v>142</v>
      </c>
      <c r="N12" s="208">
        <v>142</v>
      </c>
      <c r="O12" s="142">
        <v>0</v>
      </c>
      <c r="P12" s="142">
        <v>0</v>
      </c>
      <c r="Q12" s="142">
        <v>0</v>
      </c>
      <c r="R12" s="142">
        <v>0</v>
      </c>
      <c r="S12" s="142">
        <v>0</v>
      </c>
      <c r="T12" s="142">
        <v>0</v>
      </c>
      <c r="U12" s="142">
        <v>0</v>
      </c>
      <c r="V12" s="142">
        <v>3</v>
      </c>
      <c r="W12" s="142">
        <v>0</v>
      </c>
      <c r="X12" s="11">
        <v>0</v>
      </c>
      <c r="Y12" s="247">
        <v>0</v>
      </c>
      <c r="Z12" s="256"/>
      <c r="AA12" s="252">
        <f t="shared" si="0"/>
        <v>12.478260869565217</v>
      </c>
    </row>
    <row r="13" spans="1:27" x14ac:dyDescent="0.2">
      <c r="A13" s="559"/>
      <c r="B13" s="147" t="s">
        <v>224</v>
      </c>
      <c r="C13" s="144">
        <v>0</v>
      </c>
      <c r="D13" s="144">
        <v>0</v>
      </c>
      <c r="E13" s="15">
        <v>0</v>
      </c>
      <c r="F13" s="15">
        <v>0</v>
      </c>
      <c r="G13" s="15">
        <v>0</v>
      </c>
      <c r="H13" s="15">
        <v>0</v>
      </c>
      <c r="I13" s="244">
        <v>0</v>
      </c>
      <c r="J13" s="244">
        <v>0</v>
      </c>
      <c r="K13" s="139">
        <v>0</v>
      </c>
      <c r="L13" s="139">
        <v>0</v>
      </c>
      <c r="M13" s="206">
        <v>0</v>
      </c>
      <c r="N13" s="206">
        <v>0</v>
      </c>
      <c r="O13" s="139">
        <v>0</v>
      </c>
      <c r="P13" s="139">
        <v>0</v>
      </c>
      <c r="Q13" s="139">
        <v>0</v>
      </c>
      <c r="R13" s="139">
        <v>0</v>
      </c>
      <c r="S13" s="139">
        <v>0</v>
      </c>
      <c r="T13" s="139">
        <v>0</v>
      </c>
      <c r="U13" s="139">
        <v>0</v>
      </c>
      <c r="V13" s="139">
        <v>0</v>
      </c>
      <c r="W13" s="139">
        <v>0</v>
      </c>
      <c r="X13" s="15">
        <v>0</v>
      </c>
      <c r="Y13" s="248">
        <v>0</v>
      </c>
      <c r="Z13" s="256"/>
      <c r="AA13" s="253">
        <f t="shared" si="0"/>
        <v>0</v>
      </c>
    </row>
    <row r="14" spans="1:27" x14ac:dyDescent="0.2">
      <c r="A14" s="559"/>
      <c r="B14" s="147" t="s">
        <v>225</v>
      </c>
      <c r="C14" s="144">
        <v>0</v>
      </c>
      <c r="D14" s="144">
        <v>0</v>
      </c>
      <c r="E14" s="15">
        <v>2</v>
      </c>
      <c r="F14" s="15">
        <v>2</v>
      </c>
      <c r="G14" s="15">
        <v>0</v>
      </c>
      <c r="H14" s="15">
        <v>0</v>
      </c>
      <c r="I14" s="244">
        <v>3</v>
      </c>
      <c r="J14" s="244">
        <v>3</v>
      </c>
      <c r="K14" s="139">
        <v>0</v>
      </c>
      <c r="L14" s="139">
        <v>0</v>
      </c>
      <c r="M14" s="206">
        <v>3</v>
      </c>
      <c r="N14" s="206">
        <v>3</v>
      </c>
      <c r="O14" s="139">
        <v>0</v>
      </c>
      <c r="P14" s="139">
        <v>0</v>
      </c>
      <c r="Q14" s="139">
        <v>0</v>
      </c>
      <c r="R14" s="139">
        <v>0</v>
      </c>
      <c r="S14" s="139">
        <v>0</v>
      </c>
      <c r="T14" s="139">
        <v>0</v>
      </c>
      <c r="U14" s="139">
        <v>0</v>
      </c>
      <c r="V14" s="139">
        <v>3</v>
      </c>
      <c r="W14" s="139">
        <v>0</v>
      </c>
      <c r="X14" s="15">
        <v>0</v>
      </c>
      <c r="Y14" s="248">
        <v>0</v>
      </c>
      <c r="Z14" s="256"/>
      <c r="AA14" s="253">
        <f t="shared" si="0"/>
        <v>0.82608695652173914</v>
      </c>
    </row>
    <row r="15" spans="1:27" ht="13.5" thickBot="1" x14ac:dyDescent="0.25">
      <c r="A15" s="560"/>
      <c r="B15" s="148" t="s">
        <v>226</v>
      </c>
      <c r="C15" s="145">
        <v>0</v>
      </c>
      <c r="D15" s="145">
        <v>0</v>
      </c>
      <c r="E15" s="140">
        <v>0</v>
      </c>
      <c r="F15" s="140">
        <v>0</v>
      </c>
      <c r="G15" s="140">
        <v>0</v>
      </c>
      <c r="H15" s="140">
        <v>0</v>
      </c>
      <c r="I15" s="245">
        <v>0</v>
      </c>
      <c r="J15" s="245">
        <v>0</v>
      </c>
      <c r="K15" s="141">
        <v>0</v>
      </c>
      <c r="L15" s="141">
        <v>0</v>
      </c>
      <c r="M15" s="207">
        <v>0</v>
      </c>
      <c r="N15" s="207">
        <v>0</v>
      </c>
      <c r="O15" s="141">
        <v>0</v>
      </c>
      <c r="P15" s="141">
        <v>0</v>
      </c>
      <c r="Q15" s="141">
        <v>0</v>
      </c>
      <c r="R15" s="141">
        <v>0</v>
      </c>
      <c r="S15" s="141">
        <v>0</v>
      </c>
      <c r="T15" s="141">
        <v>0</v>
      </c>
      <c r="U15" s="141">
        <v>0</v>
      </c>
      <c r="V15" s="141">
        <v>0</v>
      </c>
      <c r="W15" s="141">
        <v>0</v>
      </c>
      <c r="X15" s="140">
        <v>0</v>
      </c>
      <c r="Y15" s="249">
        <v>0</v>
      </c>
      <c r="Z15" s="256"/>
      <c r="AA15" s="254">
        <f t="shared" si="0"/>
        <v>0</v>
      </c>
    </row>
    <row r="16" spans="1:27" ht="12.75" customHeight="1" x14ac:dyDescent="0.2">
      <c r="A16" s="559" t="s">
        <v>297</v>
      </c>
      <c r="B16" s="146" t="s">
        <v>223</v>
      </c>
      <c r="C16" s="143">
        <v>11138</v>
      </c>
      <c r="D16" s="143">
        <v>11138</v>
      </c>
      <c r="E16" s="11">
        <v>5609</v>
      </c>
      <c r="F16" s="11">
        <v>5609</v>
      </c>
      <c r="G16" s="11">
        <v>3268</v>
      </c>
      <c r="H16" s="11">
        <v>3268</v>
      </c>
      <c r="I16" s="243">
        <v>8919</v>
      </c>
      <c r="J16" s="243">
        <v>8919</v>
      </c>
      <c r="K16" s="142">
        <v>5744</v>
      </c>
      <c r="L16" s="142">
        <v>5744</v>
      </c>
      <c r="M16" s="208">
        <v>3939</v>
      </c>
      <c r="N16" s="208">
        <v>3939</v>
      </c>
      <c r="O16" s="142">
        <v>7040</v>
      </c>
      <c r="P16" s="142">
        <v>7040</v>
      </c>
      <c r="Q16" s="142">
        <v>6424</v>
      </c>
      <c r="R16" s="142">
        <v>6424</v>
      </c>
      <c r="S16" s="142">
        <v>7166</v>
      </c>
      <c r="T16" s="142">
        <v>7166</v>
      </c>
      <c r="U16" s="142">
        <v>4936</v>
      </c>
      <c r="V16" s="142">
        <v>5294</v>
      </c>
      <c r="W16" s="142">
        <v>3658</v>
      </c>
      <c r="X16" s="11">
        <v>8848.6647945799996</v>
      </c>
      <c r="Y16" s="247">
        <v>1638.561823</v>
      </c>
      <c r="Z16" s="256"/>
      <c r="AA16" s="252">
        <f t="shared" si="0"/>
        <v>6211.7055051121733</v>
      </c>
    </row>
    <row r="17" spans="1:27" x14ac:dyDescent="0.2">
      <c r="A17" s="559"/>
      <c r="B17" s="147" t="s">
        <v>224</v>
      </c>
      <c r="C17" s="144">
        <v>52</v>
      </c>
      <c r="D17" s="144">
        <v>52</v>
      </c>
      <c r="E17" s="15">
        <v>0</v>
      </c>
      <c r="F17" s="15">
        <v>0</v>
      </c>
      <c r="G17" s="15">
        <v>11</v>
      </c>
      <c r="H17" s="15">
        <v>11</v>
      </c>
      <c r="I17" s="244">
        <v>37</v>
      </c>
      <c r="J17" s="244">
        <v>37</v>
      </c>
      <c r="K17" s="139">
        <v>20</v>
      </c>
      <c r="L17" s="139">
        <v>20</v>
      </c>
      <c r="M17" s="206">
        <v>4</v>
      </c>
      <c r="N17" s="206">
        <v>4</v>
      </c>
      <c r="O17" s="139">
        <v>16</v>
      </c>
      <c r="P17" s="139">
        <v>16</v>
      </c>
      <c r="Q17" s="139">
        <v>8</v>
      </c>
      <c r="R17" s="139">
        <v>8</v>
      </c>
      <c r="S17" s="139">
        <v>13</v>
      </c>
      <c r="T17" s="139">
        <v>13</v>
      </c>
      <c r="U17" s="139">
        <v>197</v>
      </c>
      <c r="V17" s="139">
        <v>202</v>
      </c>
      <c r="W17" s="139">
        <v>178</v>
      </c>
      <c r="X17" s="15">
        <v>138.11606119999999</v>
      </c>
      <c r="Y17" s="248">
        <v>36.428404399999998</v>
      </c>
      <c r="Z17" s="256"/>
      <c r="AA17" s="253">
        <f t="shared" si="0"/>
        <v>46.67584633043478</v>
      </c>
    </row>
    <row r="18" spans="1:27" x14ac:dyDescent="0.2">
      <c r="A18" s="559"/>
      <c r="B18" s="147" t="s">
        <v>225</v>
      </c>
      <c r="C18" s="144">
        <v>717</v>
      </c>
      <c r="D18" s="144">
        <v>717</v>
      </c>
      <c r="E18" s="15">
        <v>377</v>
      </c>
      <c r="F18" s="15">
        <v>377</v>
      </c>
      <c r="G18" s="15">
        <v>140</v>
      </c>
      <c r="H18" s="15">
        <v>140</v>
      </c>
      <c r="I18" s="244">
        <v>525</v>
      </c>
      <c r="J18" s="244">
        <v>525</v>
      </c>
      <c r="K18" s="139">
        <v>335</v>
      </c>
      <c r="L18" s="139">
        <v>335</v>
      </c>
      <c r="M18" s="206">
        <v>404</v>
      </c>
      <c r="N18" s="206">
        <v>404</v>
      </c>
      <c r="O18" s="139">
        <v>584</v>
      </c>
      <c r="P18" s="139">
        <v>584</v>
      </c>
      <c r="Q18" s="139">
        <v>427</v>
      </c>
      <c r="R18" s="139">
        <v>427</v>
      </c>
      <c r="S18" s="139">
        <v>126</v>
      </c>
      <c r="T18" s="139">
        <v>126</v>
      </c>
      <c r="U18" s="139">
        <v>495</v>
      </c>
      <c r="V18" s="139">
        <v>706</v>
      </c>
      <c r="W18" s="139">
        <v>1471</v>
      </c>
      <c r="X18" s="15">
        <v>1104.5233122</v>
      </c>
      <c r="Y18" s="248">
        <v>262.12702180000002</v>
      </c>
      <c r="Z18" s="256"/>
      <c r="AA18" s="253">
        <f t="shared" si="0"/>
        <v>491.6804493043478</v>
      </c>
    </row>
    <row r="19" spans="1:27" ht="13.5" thickBot="1" x14ac:dyDescent="0.25">
      <c r="A19" s="560"/>
      <c r="B19" s="148" t="s">
        <v>226</v>
      </c>
      <c r="C19" s="145">
        <v>0</v>
      </c>
      <c r="D19" s="145">
        <v>0</v>
      </c>
      <c r="E19" s="140">
        <v>0</v>
      </c>
      <c r="F19" s="140">
        <v>0</v>
      </c>
      <c r="G19" s="140">
        <v>18</v>
      </c>
      <c r="H19" s="140">
        <v>18</v>
      </c>
      <c r="I19" s="245">
        <v>94</v>
      </c>
      <c r="J19" s="245">
        <v>94</v>
      </c>
      <c r="K19" s="141">
        <v>161</v>
      </c>
      <c r="L19" s="141">
        <v>161</v>
      </c>
      <c r="M19" s="207">
        <v>28</v>
      </c>
      <c r="N19" s="207">
        <v>28</v>
      </c>
      <c r="O19" s="141">
        <v>32</v>
      </c>
      <c r="P19" s="141">
        <v>32</v>
      </c>
      <c r="Q19" s="141">
        <v>194</v>
      </c>
      <c r="R19" s="141">
        <v>194</v>
      </c>
      <c r="S19" s="141">
        <v>15</v>
      </c>
      <c r="T19" s="141">
        <v>15</v>
      </c>
      <c r="U19" s="141">
        <v>22</v>
      </c>
      <c r="V19" s="141">
        <v>0</v>
      </c>
      <c r="W19" s="141">
        <v>765</v>
      </c>
      <c r="X19" s="140">
        <v>1097.217302</v>
      </c>
      <c r="Y19" s="249">
        <v>0</v>
      </c>
      <c r="Z19" s="256"/>
      <c r="AA19" s="254">
        <f t="shared" si="0"/>
        <v>129.05292617391305</v>
      </c>
    </row>
    <row r="20" spans="1:27" ht="12.75" customHeight="1" x14ac:dyDescent="0.2">
      <c r="A20" s="559" t="s">
        <v>298</v>
      </c>
      <c r="B20" s="146" t="s">
        <v>223</v>
      </c>
      <c r="C20" s="143">
        <v>2596</v>
      </c>
      <c r="D20" s="143">
        <v>2596</v>
      </c>
      <c r="E20" s="11">
        <v>583</v>
      </c>
      <c r="F20" s="11">
        <v>583</v>
      </c>
      <c r="G20" s="11">
        <v>894</v>
      </c>
      <c r="H20" s="11">
        <v>894</v>
      </c>
      <c r="I20" s="243">
        <v>1280</v>
      </c>
      <c r="J20" s="243">
        <v>1280</v>
      </c>
      <c r="K20" s="142">
        <v>831</v>
      </c>
      <c r="L20" s="142">
        <v>831</v>
      </c>
      <c r="M20" s="208">
        <v>482</v>
      </c>
      <c r="N20" s="208">
        <v>482</v>
      </c>
      <c r="O20" s="142">
        <v>1203</v>
      </c>
      <c r="P20" s="142">
        <v>1203</v>
      </c>
      <c r="Q20" s="142">
        <v>1284</v>
      </c>
      <c r="R20" s="142">
        <v>1284</v>
      </c>
      <c r="S20" s="142">
        <v>1468</v>
      </c>
      <c r="T20" s="142">
        <v>1468</v>
      </c>
      <c r="U20" s="142">
        <v>1231</v>
      </c>
      <c r="V20" s="142">
        <v>534</v>
      </c>
      <c r="W20" s="142">
        <v>958</v>
      </c>
      <c r="X20" s="11">
        <v>1075.9149236999999</v>
      </c>
      <c r="Y20" s="247">
        <v>345.97771840000001</v>
      </c>
      <c r="Z20" s="256"/>
      <c r="AA20" s="252">
        <f t="shared" si="0"/>
        <v>1103.7779409608695</v>
      </c>
    </row>
    <row r="21" spans="1:27" x14ac:dyDescent="0.2">
      <c r="A21" s="559"/>
      <c r="B21" s="147" t="s">
        <v>224</v>
      </c>
      <c r="C21" s="144">
        <v>13</v>
      </c>
      <c r="D21" s="144">
        <v>13</v>
      </c>
      <c r="E21" s="15">
        <v>3</v>
      </c>
      <c r="F21" s="15">
        <v>3</v>
      </c>
      <c r="G21" s="15">
        <v>0</v>
      </c>
      <c r="H21" s="15">
        <v>0</v>
      </c>
      <c r="I21" s="244">
        <v>28</v>
      </c>
      <c r="J21" s="244">
        <v>28</v>
      </c>
      <c r="K21" s="139">
        <v>95</v>
      </c>
      <c r="L21" s="139">
        <v>95</v>
      </c>
      <c r="M21" s="206">
        <v>0</v>
      </c>
      <c r="N21" s="206">
        <v>0</v>
      </c>
      <c r="O21" s="139">
        <v>11</v>
      </c>
      <c r="P21" s="139">
        <v>11</v>
      </c>
      <c r="Q21" s="139">
        <v>363</v>
      </c>
      <c r="R21" s="139">
        <v>363</v>
      </c>
      <c r="S21" s="139">
        <v>4</v>
      </c>
      <c r="T21" s="139">
        <v>4</v>
      </c>
      <c r="U21" s="139">
        <v>2</v>
      </c>
      <c r="V21" s="139">
        <v>0</v>
      </c>
      <c r="W21" s="139">
        <v>68</v>
      </c>
      <c r="X21" s="15">
        <v>43.140282200000001</v>
      </c>
      <c r="Y21" s="248">
        <v>3.5487364000000001</v>
      </c>
      <c r="Z21" s="256"/>
      <c r="AA21" s="253">
        <f t="shared" si="0"/>
        <v>50.029957330434783</v>
      </c>
    </row>
    <row r="22" spans="1:27" x14ac:dyDescent="0.2">
      <c r="A22" s="559"/>
      <c r="B22" s="147" t="s">
        <v>225</v>
      </c>
      <c r="C22" s="144">
        <v>82</v>
      </c>
      <c r="D22" s="144">
        <v>82</v>
      </c>
      <c r="E22" s="15">
        <v>23</v>
      </c>
      <c r="F22" s="15">
        <v>23</v>
      </c>
      <c r="G22" s="15">
        <v>8</v>
      </c>
      <c r="H22" s="15">
        <v>8</v>
      </c>
      <c r="I22" s="244">
        <v>61</v>
      </c>
      <c r="J22" s="244">
        <v>61</v>
      </c>
      <c r="K22" s="139">
        <v>28</v>
      </c>
      <c r="L22" s="139">
        <v>28</v>
      </c>
      <c r="M22" s="206">
        <v>5</v>
      </c>
      <c r="N22" s="206">
        <v>5</v>
      </c>
      <c r="O22" s="139">
        <v>12</v>
      </c>
      <c r="P22" s="139">
        <v>12</v>
      </c>
      <c r="Q22" s="139">
        <v>61</v>
      </c>
      <c r="R22" s="139">
        <v>61</v>
      </c>
      <c r="S22" s="139">
        <v>1</v>
      </c>
      <c r="T22" s="139">
        <v>1</v>
      </c>
      <c r="U22" s="139">
        <v>186</v>
      </c>
      <c r="V22" s="139">
        <v>22</v>
      </c>
      <c r="W22" s="139">
        <v>257</v>
      </c>
      <c r="X22" s="15">
        <v>237.6190714</v>
      </c>
      <c r="Y22" s="248">
        <v>3.1307140000000002</v>
      </c>
      <c r="Z22" s="256"/>
      <c r="AA22" s="253">
        <f t="shared" si="0"/>
        <v>55.119555886956512</v>
      </c>
    </row>
    <row r="23" spans="1:27" ht="13.5" thickBot="1" x14ac:dyDescent="0.25">
      <c r="A23" s="560"/>
      <c r="B23" s="148" t="s">
        <v>226</v>
      </c>
      <c r="C23" s="145">
        <v>0</v>
      </c>
      <c r="D23" s="145">
        <v>0</v>
      </c>
      <c r="E23" s="140">
        <v>0</v>
      </c>
      <c r="F23" s="140">
        <v>0</v>
      </c>
      <c r="G23" s="140">
        <v>5</v>
      </c>
      <c r="H23" s="140">
        <v>5</v>
      </c>
      <c r="I23" s="245">
        <v>0</v>
      </c>
      <c r="J23" s="245">
        <v>0</v>
      </c>
      <c r="K23" s="141">
        <v>0</v>
      </c>
      <c r="L23" s="141">
        <v>0</v>
      </c>
      <c r="M23" s="207">
        <v>0</v>
      </c>
      <c r="N23" s="207">
        <v>0</v>
      </c>
      <c r="O23" s="141">
        <v>12</v>
      </c>
      <c r="P23" s="141">
        <v>12</v>
      </c>
      <c r="Q23" s="141">
        <v>0</v>
      </c>
      <c r="R23" s="141">
        <v>0</v>
      </c>
      <c r="S23" s="141">
        <v>0</v>
      </c>
      <c r="T23" s="141">
        <v>0</v>
      </c>
      <c r="U23" s="141">
        <v>0</v>
      </c>
      <c r="V23" s="141">
        <v>30</v>
      </c>
      <c r="W23" s="141">
        <v>0</v>
      </c>
      <c r="X23" s="140">
        <v>0</v>
      </c>
      <c r="Y23" s="249">
        <v>0</v>
      </c>
      <c r="Z23" s="256"/>
      <c r="AA23" s="254">
        <f t="shared" si="0"/>
        <v>2.7826086956521738</v>
      </c>
    </row>
    <row r="24" spans="1:27" ht="12.75" customHeight="1" x14ac:dyDescent="0.2">
      <c r="A24" s="559" t="s">
        <v>299</v>
      </c>
      <c r="B24" s="146" t="s">
        <v>223</v>
      </c>
      <c r="C24" s="143">
        <v>54</v>
      </c>
      <c r="D24" s="143">
        <v>54</v>
      </c>
      <c r="E24" s="11">
        <v>351</v>
      </c>
      <c r="F24" s="11">
        <v>351</v>
      </c>
      <c r="G24" s="11">
        <v>180</v>
      </c>
      <c r="H24" s="11">
        <v>180</v>
      </c>
      <c r="I24" s="243">
        <v>67</v>
      </c>
      <c r="J24" s="243">
        <v>67</v>
      </c>
      <c r="K24" s="142">
        <v>713</v>
      </c>
      <c r="L24" s="142">
        <v>713</v>
      </c>
      <c r="M24" s="208">
        <v>214</v>
      </c>
      <c r="N24" s="208">
        <v>214</v>
      </c>
      <c r="O24" s="142">
        <v>517</v>
      </c>
      <c r="P24" s="142">
        <v>517</v>
      </c>
      <c r="Q24" s="142">
        <v>745</v>
      </c>
      <c r="R24" s="142">
        <v>745</v>
      </c>
      <c r="S24" s="142">
        <v>865</v>
      </c>
      <c r="T24" s="142">
        <v>865</v>
      </c>
      <c r="U24" s="142">
        <v>128</v>
      </c>
      <c r="V24" s="142">
        <v>10</v>
      </c>
      <c r="W24" s="142">
        <v>633</v>
      </c>
      <c r="X24" s="11">
        <v>506.70760860000001</v>
      </c>
      <c r="Y24" s="247">
        <v>0</v>
      </c>
      <c r="Z24" s="256"/>
      <c r="AA24" s="252">
        <f t="shared" si="0"/>
        <v>377.8133742869565</v>
      </c>
    </row>
    <row r="25" spans="1:27" x14ac:dyDescent="0.2">
      <c r="A25" s="559"/>
      <c r="B25" s="147" t="s">
        <v>224</v>
      </c>
      <c r="C25" s="144">
        <v>0</v>
      </c>
      <c r="D25" s="144">
        <v>0</v>
      </c>
      <c r="E25" s="15">
        <v>0</v>
      </c>
      <c r="F25" s="15">
        <v>0</v>
      </c>
      <c r="G25" s="15">
        <v>0</v>
      </c>
      <c r="H25" s="15">
        <v>0</v>
      </c>
      <c r="I25" s="244">
        <v>0</v>
      </c>
      <c r="J25" s="244">
        <v>0</v>
      </c>
      <c r="K25" s="139">
        <v>0</v>
      </c>
      <c r="L25" s="139">
        <v>0</v>
      </c>
      <c r="M25" s="206">
        <v>0</v>
      </c>
      <c r="N25" s="206">
        <v>0</v>
      </c>
      <c r="O25" s="139">
        <v>0</v>
      </c>
      <c r="P25" s="139">
        <v>0</v>
      </c>
      <c r="Q25" s="139">
        <v>0</v>
      </c>
      <c r="R25" s="139">
        <v>0</v>
      </c>
      <c r="S25" s="139">
        <v>0</v>
      </c>
      <c r="T25" s="139">
        <v>0</v>
      </c>
      <c r="U25" s="139">
        <v>0</v>
      </c>
      <c r="V25" s="139">
        <v>0</v>
      </c>
      <c r="W25" s="139">
        <v>0</v>
      </c>
      <c r="X25" s="15">
        <v>0</v>
      </c>
      <c r="Y25" s="248">
        <v>0</v>
      </c>
      <c r="Z25" s="256"/>
      <c r="AA25" s="253">
        <f t="shared" si="0"/>
        <v>0</v>
      </c>
    </row>
    <row r="26" spans="1:27" x14ac:dyDescent="0.2">
      <c r="A26" s="559"/>
      <c r="B26" s="147" t="s">
        <v>225</v>
      </c>
      <c r="C26" s="144">
        <v>65</v>
      </c>
      <c r="D26" s="144">
        <v>65</v>
      </c>
      <c r="E26" s="15">
        <v>3</v>
      </c>
      <c r="F26" s="15">
        <v>3</v>
      </c>
      <c r="G26" s="15">
        <v>27</v>
      </c>
      <c r="H26" s="15">
        <v>27</v>
      </c>
      <c r="I26" s="244">
        <v>2</v>
      </c>
      <c r="J26" s="244">
        <v>2</v>
      </c>
      <c r="K26" s="139">
        <v>40</v>
      </c>
      <c r="L26" s="139">
        <v>40</v>
      </c>
      <c r="M26" s="206">
        <v>15</v>
      </c>
      <c r="N26" s="206">
        <v>15</v>
      </c>
      <c r="O26" s="139">
        <v>138</v>
      </c>
      <c r="P26" s="139">
        <v>138</v>
      </c>
      <c r="Q26" s="139">
        <v>140</v>
      </c>
      <c r="R26" s="139">
        <v>140</v>
      </c>
      <c r="S26" s="139">
        <v>361</v>
      </c>
      <c r="T26" s="139">
        <v>361</v>
      </c>
      <c r="U26" s="139">
        <v>54</v>
      </c>
      <c r="V26" s="139">
        <v>6</v>
      </c>
      <c r="W26" s="139">
        <v>274</v>
      </c>
      <c r="X26" s="15">
        <v>141.82551720000001</v>
      </c>
      <c r="Y26" s="248">
        <v>71.3768496</v>
      </c>
      <c r="Z26" s="256"/>
      <c r="AA26" s="253">
        <f t="shared" si="0"/>
        <v>92.574015947826069</v>
      </c>
    </row>
    <row r="27" spans="1:27" ht="13.5" thickBot="1" x14ac:dyDescent="0.25">
      <c r="A27" s="560"/>
      <c r="B27" s="148" t="s">
        <v>226</v>
      </c>
      <c r="C27" s="145">
        <v>298</v>
      </c>
      <c r="D27" s="145">
        <v>298</v>
      </c>
      <c r="E27" s="140">
        <v>0</v>
      </c>
      <c r="F27" s="140">
        <v>0</v>
      </c>
      <c r="G27" s="140">
        <v>0</v>
      </c>
      <c r="H27" s="140">
        <v>0</v>
      </c>
      <c r="I27" s="245">
        <v>0</v>
      </c>
      <c r="J27" s="245">
        <v>0</v>
      </c>
      <c r="K27" s="141">
        <v>0</v>
      </c>
      <c r="L27" s="141">
        <v>0</v>
      </c>
      <c r="M27" s="207">
        <v>2</v>
      </c>
      <c r="N27" s="207">
        <v>2</v>
      </c>
      <c r="O27" s="141">
        <v>0</v>
      </c>
      <c r="P27" s="141">
        <v>0</v>
      </c>
      <c r="Q27" s="141">
        <v>78</v>
      </c>
      <c r="R27" s="141">
        <v>78</v>
      </c>
      <c r="S27" s="141">
        <v>0</v>
      </c>
      <c r="T27" s="141">
        <v>0</v>
      </c>
      <c r="U27" s="141">
        <v>0</v>
      </c>
      <c r="V27" s="141">
        <v>0</v>
      </c>
      <c r="W27" s="141">
        <v>0</v>
      </c>
      <c r="X27" s="140">
        <v>0</v>
      </c>
      <c r="Y27" s="249">
        <v>0</v>
      </c>
      <c r="Z27" s="256"/>
      <c r="AA27" s="254">
        <f t="shared" si="0"/>
        <v>32.869565217391305</v>
      </c>
    </row>
    <row r="28" spans="1:27" ht="12.75" customHeight="1" x14ac:dyDescent="0.2">
      <c r="A28" s="559" t="s">
        <v>300</v>
      </c>
      <c r="B28" s="146" t="s">
        <v>223</v>
      </c>
      <c r="C28" s="143">
        <v>2542</v>
      </c>
      <c r="D28" s="143">
        <v>2542</v>
      </c>
      <c r="E28" s="11">
        <v>979</v>
      </c>
      <c r="F28" s="11">
        <v>979</v>
      </c>
      <c r="G28" s="11">
        <v>775</v>
      </c>
      <c r="H28" s="11">
        <v>775</v>
      </c>
      <c r="I28" s="243">
        <v>3703</v>
      </c>
      <c r="J28" s="243">
        <v>3703</v>
      </c>
      <c r="K28" s="142">
        <v>2502</v>
      </c>
      <c r="L28" s="142">
        <v>2502</v>
      </c>
      <c r="M28" s="208">
        <v>3394</v>
      </c>
      <c r="N28" s="208">
        <v>3394</v>
      </c>
      <c r="O28" s="142">
        <v>3919</v>
      </c>
      <c r="P28" s="142">
        <v>3919</v>
      </c>
      <c r="Q28" s="142">
        <v>10640</v>
      </c>
      <c r="R28" s="142">
        <v>10640</v>
      </c>
      <c r="S28" s="142">
        <v>2331</v>
      </c>
      <c r="T28" s="142">
        <v>2331</v>
      </c>
      <c r="U28" s="142">
        <v>1705</v>
      </c>
      <c r="V28" s="142">
        <v>1800</v>
      </c>
      <c r="W28" s="142">
        <v>1393</v>
      </c>
      <c r="X28" s="11">
        <v>937.36688260000005</v>
      </c>
      <c r="Y28" s="247">
        <v>274.71405349999998</v>
      </c>
      <c r="Z28" s="256"/>
      <c r="AA28" s="252">
        <f t="shared" si="0"/>
        <v>2942.6122146130442</v>
      </c>
    </row>
    <row r="29" spans="1:27" x14ac:dyDescent="0.2">
      <c r="A29" s="559"/>
      <c r="B29" s="147" t="s">
        <v>224</v>
      </c>
      <c r="C29" s="144">
        <v>0</v>
      </c>
      <c r="D29" s="144">
        <v>0</v>
      </c>
      <c r="E29" s="15">
        <v>0</v>
      </c>
      <c r="F29" s="15">
        <v>0</v>
      </c>
      <c r="G29" s="15">
        <v>0</v>
      </c>
      <c r="H29" s="15">
        <v>0</v>
      </c>
      <c r="I29" s="244">
        <v>0</v>
      </c>
      <c r="J29" s="244">
        <v>0</v>
      </c>
      <c r="K29" s="139">
        <v>0</v>
      </c>
      <c r="L29" s="139">
        <v>0</v>
      </c>
      <c r="M29" s="206">
        <v>0</v>
      </c>
      <c r="N29" s="206">
        <v>0</v>
      </c>
      <c r="O29" s="139">
        <v>0</v>
      </c>
      <c r="P29" s="139">
        <v>0</v>
      </c>
      <c r="Q29" s="139">
        <v>0</v>
      </c>
      <c r="R29" s="139">
        <v>0</v>
      </c>
      <c r="S29" s="139">
        <v>0</v>
      </c>
      <c r="T29" s="139">
        <v>0</v>
      </c>
      <c r="U29" s="139">
        <v>0</v>
      </c>
      <c r="V29" s="139">
        <v>0</v>
      </c>
      <c r="W29" s="139">
        <v>18</v>
      </c>
      <c r="X29" s="15">
        <v>0</v>
      </c>
      <c r="Y29" s="248">
        <v>0</v>
      </c>
      <c r="Z29" s="256"/>
      <c r="AA29" s="253">
        <f t="shared" si="0"/>
        <v>0.78260869565217395</v>
      </c>
    </row>
    <row r="30" spans="1:27" x14ac:dyDescent="0.2">
      <c r="A30" s="559"/>
      <c r="B30" s="147" t="s">
        <v>225</v>
      </c>
      <c r="C30" s="144">
        <v>172</v>
      </c>
      <c r="D30" s="144">
        <v>172</v>
      </c>
      <c r="E30" s="15">
        <v>140</v>
      </c>
      <c r="F30" s="15">
        <v>140</v>
      </c>
      <c r="G30" s="15">
        <v>44</v>
      </c>
      <c r="H30" s="15">
        <v>44</v>
      </c>
      <c r="I30" s="244">
        <v>204</v>
      </c>
      <c r="J30" s="244">
        <v>204</v>
      </c>
      <c r="K30" s="139">
        <v>244</v>
      </c>
      <c r="L30" s="139">
        <v>244</v>
      </c>
      <c r="M30" s="206">
        <v>462</v>
      </c>
      <c r="N30" s="206">
        <v>462</v>
      </c>
      <c r="O30" s="139">
        <v>413</v>
      </c>
      <c r="P30" s="139">
        <v>413</v>
      </c>
      <c r="Q30" s="139">
        <v>611</v>
      </c>
      <c r="R30" s="139">
        <v>611</v>
      </c>
      <c r="S30" s="139">
        <v>260</v>
      </c>
      <c r="T30" s="139">
        <v>260</v>
      </c>
      <c r="U30" s="139">
        <v>175</v>
      </c>
      <c r="V30" s="139">
        <v>656</v>
      </c>
      <c r="W30" s="139">
        <v>572</v>
      </c>
      <c r="X30" s="15">
        <v>282.51145650000001</v>
      </c>
      <c r="Y30" s="248">
        <v>56.933380999999997</v>
      </c>
      <c r="Z30" s="256"/>
      <c r="AA30" s="253">
        <f t="shared" si="0"/>
        <v>297.49760163043481</v>
      </c>
    </row>
    <row r="31" spans="1:27" ht="13.5" thickBot="1" x14ac:dyDescent="0.25">
      <c r="A31" s="560"/>
      <c r="B31" s="148" t="s">
        <v>226</v>
      </c>
      <c r="C31" s="145">
        <v>0</v>
      </c>
      <c r="D31" s="145">
        <v>0</v>
      </c>
      <c r="E31" s="140">
        <v>10</v>
      </c>
      <c r="F31" s="140">
        <v>10</v>
      </c>
      <c r="G31" s="140">
        <v>33</v>
      </c>
      <c r="H31" s="140">
        <v>33</v>
      </c>
      <c r="I31" s="245">
        <v>4152</v>
      </c>
      <c r="J31" s="245">
        <v>4152</v>
      </c>
      <c r="K31" s="141">
        <v>1708</v>
      </c>
      <c r="L31" s="141">
        <v>1708</v>
      </c>
      <c r="M31" s="207">
        <v>846</v>
      </c>
      <c r="N31" s="207">
        <v>846</v>
      </c>
      <c r="O31" s="141">
        <v>59</v>
      </c>
      <c r="P31" s="141">
        <v>59</v>
      </c>
      <c r="Q31" s="141">
        <v>2226</v>
      </c>
      <c r="R31" s="141">
        <v>2226</v>
      </c>
      <c r="S31" s="141">
        <v>691</v>
      </c>
      <c r="T31" s="141">
        <v>691</v>
      </c>
      <c r="U31" s="141">
        <v>2942</v>
      </c>
      <c r="V31" s="141">
        <v>4</v>
      </c>
      <c r="W31" s="141">
        <v>4234</v>
      </c>
      <c r="X31" s="140">
        <v>150.42047030000001</v>
      </c>
      <c r="Y31" s="249">
        <v>16.436260000000001</v>
      </c>
      <c r="Z31" s="256"/>
      <c r="AA31" s="254">
        <f t="shared" si="0"/>
        <v>1165.0807274043477</v>
      </c>
    </row>
    <row r="32" spans="1:27" ht="12.75" customHeight="1" x14ac:dyDescent="0.2">
      <c r="A32" s="559" t="s">
        <v>301</v>
      </c>
      <c r="B32" s="146" t="s">
        <v>223</v>
      </c>
      <c r="C32" s="143">
        <v>1422</v>
      </c>
      <c r="D32" s="143">
        <v>1422</v>
      </c>
      <c r="E32" s="11">
        <v>784</v>
      </c>
      <c r="F32" s="11">
        <v>784</v>
      </c>
      <c r="G32" s="11">
        <v>462</v>
      </c>
      <c r="H32" s="11">
        <v>462</v>
      </c>
      <c r="I32" s="243">
        <v>712</v>
      </c>
      <c r="J32" s="243">
        <v>712</v>
      </c>
      <c r="K32" s="142">
        <v>657</v>
      </c>
      <c r="L32" s="142">
        <v>657</v>
      </c>
      <c r="M32" s="208">
        <v>276</v>
      </c>
      <c r="N32" s="208">
        <v>276</v>
      </c>
      <c r="O32" s="142">
        <v>521</v>
      </c>
      <c r="P32" s="142">
        <v>521</v>
      </c>
      <c r="Q32" s="142">
        <v>516</v>
      </c>
      <c r="R32" s="142">
        <v>516</v>
      </c>
      <c r="S32" s="142">
        <v>449</v>
      </c>
      <c r="T32" s="142">
        <v>449</v>
      </c>
      <c r="U32" s="142">
        <v>780</v>
      </c>
      <c r="V32" s="142">
        <v>1083</v>
      </c>
      <c r="W32" s="142">
        <v>1601</v>
      </c>
      <c r="X32" s="11">
        <v>1031.5146921</v>
      </c>
      <c r="Y32" s="247">
        <v>223.8326873</v>
      </c>
      <c r="Z32" s="256"/>
      <c r="AA32" s="252">
        <f t="shared" si="0"/>
        <v>709.44988606086952</v>
      </c>
    </row>
    <row r="33" spans="1:27" x14ac:dyDescent="0.2">
      <c r="A33" s="559"/>
      <c r="B33" s="147" t="s">
        <v>224</v>
      </c>
      <c r="C33" s="144">
        <v>52</v>
      </c>
      <c r="D33" s="144">
        <v>52</v>
      </c>
      <c r="E33" s="15">
        <v>226</v>
      </c>
      <c r="F33" s="15">
        <v>226</v>
      </c>
      <c r="G33" s="15">
        <v>37</v>
      </c>
      <c r="H33" s="15">
        <v>37</v>
      </c>
      <c r="I33" s="244">
        <v>94</v>
      </c>
      <c r="J33" s="244">
        <v>94</v>
      </c>
      <c r="K33" s="139">
        <v>62</v>
      </c>
      <c r="L33" s="139">
        <v>62</v>
      </c>
      <c r="M33" s="206">
        <v>112</v>
      </c>
      <c r="N33" s="206">
        <v>112</v>
      </c>
      <c r="O33" s="139">
        <v>57</v>
      </c>
      <c r="P33" s="139">
        <v>57</v>
      </c>
      <c r="Q33" s="139">
        <v>112</v>
      </c>
      <c r="R33" s="139">
        <v>112</v>
      </c>
      <c r="S33" s="139">
        <v>0</v>
      </c>
      <c r="T33" s="139">
        <v>0</v>
      </c>
      <c r="U33" s="139">
        <v>335</v>
      </c>
      <c r="V33" s="139">
        <v>139</v>
      </c>
      <c r="W33" s="139">
        <v>437</v>
      </c>
      <c r="X33" s="15">
        <v>297.14410329999998</v>
      </c>
      <c r="Y33" s="248">
        <v>87.775603099999998</v>
      </c>
      <c r="Z33" s="256"/>
      <c r="AA33" s="253">
        <f t="shared" si="0"/>
        <v>121.73563940869565</v>
      </c>
    </row>
    <row r="34" spans="1:27" x14ac:dyDescent="0.2">
      <c r="A34" s="559"/>
      <c r="B34" s="147" t="s">
        <v>225</v>
      </c>
      <c r="C34" s="144">
        <v>19</v>
      </c>
      <c r="D34" s="144">
        <v>19</v>
      </c>
      <c r="E34" s="15">
        <v>38</v>
      </c>
      <c r="F34" s="15">
        <v>38</v>
      </c>
      <c r="G34" s="15">
        <v>4</v>
      </c>
      <c r="H34" s="15">
        <v>4</v>
      </c>
      <c r="I34" s="244">
        <v>3</v>
      </c>
      <c r="J34" s="244">
        <v>3</v>
      </c>
      <c r="K34" s="139">
        <v>31</v>
      </c>
      <c r="L34" s="139">
        <v>31</v>
      </c>
      <c r="M34" s="206">
        <v>87</v>
      </c>
      <c r="N34" s="206">
        <v>87</v>
      </c>
      <c r="O34" s="139">
        <v>7</v>
      </c>
      <c r="P34" s="139">
        <v>7</v>
      </c>
      <c r="Q34" s="139">
        <v>32</v>
      </c>
      <c r="R34" s="139">
        <v>32</v>
      </c>
      <c r="S34" s="139">
        <v>17</v>
      </c>
      <c r="T34" s="139">
        <v>17</v>
      </c>
      <c r="U34" s="139">
        <v>92</v>
      </c>
      <c r="V34" s="139">
        <v>103</v>
      </c>
      <c r="W34" s="139">
        <v>170</v>
      </c>
      <c r="X34" s="15">
        <v>39.2738917</v>
      </c>
      <c r="Y34" s="248">
        <v>25.9662449</v>
      </c>
      <c r="Z34" s="256"/>
      <c r="AA34" s="253">
        <f t="shared" si="0"/>
        <v>39.401745069565216</v>
      </c>
    </row>
    <row r="35" spans="1:27" ht="13.5" thickBot="1" x14ac:dyDescent="0.25">
      <c r="A35" s="560"/>
      <c r="B35" s="148" t="s">
        <v>226</v>
      </c>
      <c r="C35" s="145">
        <v>0</v>
      </c>
      <c r="D35" s="145">
        <v>0</v>
      </c>
      <c r="E35" s="140">
        <v>0</v>
      </c>
      <c r="F35" s="140">
        <v>0</v>
      </c>
      <c r="G35" s="140">
        <v>0</v>
      </c>
      <c r="H35" s="140">
        <v>0</v>
      </c>
      <c r="I35" s="245">
        <v>18</v>
      </c>
      <c r="J35" s="245">
        <v>18</v>
      </c>
      <c r="K35" s="141">
        <v>0</v>
      </c>
      <c r="L35" s="141">
        <v>0</v>
      </c>
      <c r="M35" s="207">
        <v>0</v>
      </c>
      <c r="N35" s="207">
        <v>0</v>
      </c>
      <c r="O35" s="141">
        <v>23</v>
      </c>
      <c r="P35" s="141">
        <v>23</v>
      </c>
      <c r="Q35" s="141">
        <v>0</v>
      </c>
      <c r="R35" s="141">
        <v>0</v>
      </c>
      <c r="S35" s="141">
        <v>0</v>
      </c>
      <c r="T35" s="141">
        <v>0</v>
      </c>
      <c r="U35" s="141">
        <v>0</v>
      </c>
      <c r="V35" s="141">
        <v>0</v>
      </c>
      <c r="W35" s="141">
        <v>0</v>
      </c>
      <c r="X35" s="140">
        <v>7835.1309084100003</v>
      </c>
      <c r="Y35" s="249">
        <v>29.497192200000001</v>
      </c>
      <c r="Z35" s="256"/>
      <c r="AA35" s="254">
        <f t="shared" si="0"/>
        <v>345.50556959173917</v>
      </c>
    </row>
    <row r="36" spans="1:27" ht="12.75" customHeight="1" x14ac:dyDescent="0.2">
      <c r="A36" s="559" t="s">
        <v>302</v>
      </c>
      <c r="B36" s="146" t="s">
        <v>223</v>
      </c>
      <c r="C36" s="143">
        <v>3209</v>
      </c>
      <c r="D36" s="143">
        <v>3209</v>
      </c>
      <c r="E36" s="11">
        <v>1938</v>
      </c>
      <c r="F36" s="11">
        <v>1938</v>
      </c>
      <c r="G36" s="11">
        <v>1291</v>
      </c>
      <c r="H36" s="11">
        <v>1291</v>
      </c>
      <c r="I36" s="243">
        <v>1373</v>
      </c>
      <c r="J36" s="243">
        <v>1373</v>
      </c>
      <c r="K36" s="142">
        <v>1312</v>
      </c>
      <c r="L36" s="142">
        <v>1312</v>
      </c>
      <c r="M36" s="208">
        <v>419</v>
      </c>
      <c r="N36" s="208">
        <v>419</v>
      </c>
      <c r="O36" s="142">
        <v>1371</v>
      </c>
      <c r="P36" s="142">
        <v>1371</v>
      </c>
      <c r="Q36" s="142">
        <v>1226</v>
      </c>
      <c r="R36" s="142">
        <v>1226</v>
      </c>
      <c r="S36" s="142">
        <v>707</v>
      </c>
      <c r="T36" s="142">
        <v>707</v>
      </c>
      <c r="U36" s="142">
        <v>1885</v>
      </c>
      <c r="V36" s="142">
        <v>2035</v>
      </c>
      <c r="W36" s="142">
        <v>3497</v>
      </c>
      <c r="X36" s="11">
        <v>1797.4903478000001</v>
      </c>
      <c r="Y36" s="247">
        <v>494.15248079999998</v>
      </c>
      <c r="Z36" s="256"/>
      <c r="AA36" s="252">
        <f t="shared" si="0"/>
        <v>1539.158383852174</v>
      </c>
    </row>
    <row r="37" spans="1:27" x14ac:dyDescent="0.2">
      <c r="A37" s="559"/>
      <c r="B37" s="147" t="s">
        <v>224</v>
      </c>
      <c r="C37" s="144">
        <v>1070</v>
      </c>
      <c r="D37" s="144">
        <v>1070</v>
      </c>
      <c r="E37" s="15">
        <v>639</v>
      </c>
      <c r="F37" s="15">
        <v>639</v>
      </c>
      <c r="G37" s="15">
        <v>849</v>
      </c>
      <c r="H37" s="15">
        <v>849</v>
      </c>
      <c r="I37" s="244">
        <v>638</v>
      </c>
      <c r="J37" s="244">
        <v>638</v>
      </c>
      <c r="K37" s="139">
        <v>1383</v>
      </c>
      <c r="L37" s="139">
        <v>1383</v>
      </c>
      <c r="M37" s="206">
        <v>332</v>
      </c>
      <c r="N37" s="206">
        <v>332</v>
      </c>
      <c r="O37" s="139">
        <v>927</v>
      </c>
      <c r="P37" s="139">
        <v>927</v>
      </c>
      <c r="Q37" s="139">
        <v>1324</v>
      </c>
      <c r="R37" s="139">
        <v>1324</v>
      </c>
      <c r="S37" s="139">
        <v>163</v>
      </c>
      <c r="T37" s="139">
        <v>163</v>
      </c>
      <c r="U37" s="139">
        <v>704</v>
      </c>
      <c r="V37" s="139">
        <v>1135</v>
      </c>
      <c r="W37" s="139">
        <v>2426</v>
      </c>
      <c r="X37" s="15">
        <v>2015.3923930999999</v>
      </c>
      <c r="Y37" s="248">
        <v>1629.6781102</v>
      </c>
      <c r="Z37" s="256"/>
      <c r="AA37" s="253">
        <f t="shared" si="0"/>
        <v>980.87263057826078</v>
      </c>
    </row>
    <row r="38" spans="1:27" x14ac:dyDescent="0.2">
      <c r="A38" s="559"/>
      <c r="B38" s="147" t="s">
        <v>225</v>
      </c>
      <c r="C38" s="144">
        <v>122</v>
      </c>
      <c r="D38" s="144">
        <v>122</v>
      </c>
      <c r="E38" s="15">
        <v>47</v>
      </c>
      <c r="F38" s="15">
        <v>47</v>
      </c>
      <c r="G38" s="15">
        <v>55</v>
      </c>
      <c r="H38" s="15">
        <v>55</v>
      </c>
      <c r="I38" s="244">
        <v>30</v>
      </c>
      <c r="J38" s="244">
        <v>30</v>
      </c>
      <c r="K38" s="139">
        <v>100</v>
      </c>
      <c r="L38" s="139">
        <v>100</v>
      </c>
      <c r="M38" s="206">
        <v>97</v>
      </c>
      <c r="N38" s="206">
        <v>97</v>
      </c>
      <c r="O38" s="139">
        <v>164</v>
      </c>
      <c r="P38" s="139">
        <v>164</v>
      </c>
      <c r="Q38" s="139">
        <v>75</v>
      </c>
      <c r="R38" s="139">
        <v>75</v>
      </c>
      <c r="S38" s="139">
        <v>17</v>
      </c>
      <c r="T38" s="139">
        <v>17</v>
      </c>
      <c r="U38" s="139">
        <v>120</v>
      </c>
      <c r="V38" s="139">
        <v>104</v>
      </c>
      <c r="W38" s="139">
        <v>765</v>
      </c>
      <c r="X38" s="15">
        <v>159.25127649999999</v>
      </c>
      <c r="Y38" s="248">
        <v>37.269069299999998</v>
      </c>
      <c r="Z38" s="256"/>
      <c r="AA38" s="253">
        <f t="shared" si="0"/>
        <v>113.02262373043479</v>
      </c>
    </row>
    <row r="39" spans="1:27" ht="13.5" thickBot="1" x14ac:dyDescent="0.25">
      <c r="A39" s="560"/>
      <c r="B39" s="148" t="s">
        <v>226</v>
      </c>
      <c r="C39" s="145">
        <v>0</v>
      </c>
      <c r="D39" s="145">
        <v>0</v>
      </c>
      <c r="E39" s="140">
        <v>2</v>
      </c>
      <c r="F39" s="140">
        <v>2</v>
      </c>
      <c r="G39" s="140">
        <v>264</v>
      </c>
      <c r="H39" s="140">
        <v>264</v>
      </c>
      <c r="I39" s="245">
        <v>0</v>
      </c>
      <c r="J39" s="245">
        <v>0</v>
      </c>
      <c r="K39" s="141">
        <v>169</v>
      </c>
      <c r="L39" s="141">
        <v>169</v>
      </c>
      <c r="M39" s="207">
        <v>0</v>
      </c>
      <c r="N39" s="207">
        <v>0</v>
      </c>
      <c r="O39" s="141">
        <v>19</v>
      </c>
      <c r="P39" s="141">
        <v>19</v>
      </c>
      <c r="Q39" s="141">
        <v>23</v>
      </c>
      <c r="R39" s="141">
        <v>23</v>
      </c>
      <c r="S39" s="141">
        <v>0</v>
      </c>
      <c r="T39" s="141">
        <v>0</v>
      </c>
      <c r="U39" s="141">
        <v>3082</v>
      </c>
      <c r="V39" s="141">
        <v>114</v>
      </c>
      <c r="W39" s="141">
        <v>0</v>
      </c>
      <c r="X39" s="140">
        <v>1670.5707150000001</v>
      </c>
      <c r="Y39" s="249">
        <v>710.3032389</v>
      </c>
      <c r="Z39" s="256"/>
      <c r="AA39" s="254">
        <f t="shared" si="0"/>
        <v>283.95104147391305</v>
      </c>
    </row>
    <row r="40" spans="1:27" ht="12.75" customHeight="1" x14ac:dyDescent="0.2">
      <c r="A40" s="559" t="s">
        <v>303</v>
      </c>
      <c r="B40" s="146" t="s">
        <v>223</v>
      </c>
      <c r="C40" s="143">
        <v>976</v>
      </c>
      <c r="D40" s="143">
        <v>976</v>
      </c>
      <c r="E40" s="11">
        <v>1858</v>
      </c>
      <c r="F40" s="11">
        <v>1858</v>
      </c>
      <c r="G40" s="11">
        <v>1398</v>
      </c>
      <c r="H40" s="11">
        <v>1398</v>
      </c>
      <c r="I40" s="243">
        <v>906</v>
      </c>
      <c r="J40" s="243">
        <v>906</v>
      </c>
      <c r="K40" s="142">
        <v>2920</v>
      </c>
      <c r="L40" s="142">
        <v>2920</v>
      </c>
      <c r="M40" s="208">
        <v>470</v>
      </c>
      <c r="N40" s="208">
        <v>470</v>
      </c>
      <c r="O40" s="142">
        <v>1339</v>
      </c>
      <c r="P40" s="142">
        <v>1339</v>
      </c>
      <c r="Q40" s="142">
        <v>1619</v>
      </c>
      <c r="R40" s="142">
        <v>1619</v>
      </c>
      <c r="S40" s="142">
        <v>620</v>
      </c>
      <c r="T40" s="142">
        <v>620</v>
      </c>
      <c r="U40" s="142">
        <v>2427</v>
      </c>
      <c r="V40" s="142">
        <v>951</v>
      </c>
      <c r="W40" s="142">
        <v>1428</v>
      </c>
      <c r="X40" s="11">
        <v>1736.6842394</v>
      </c>
      <c r="Y40" s="247">
        <v>844.21107800000004</v>
      </c>
      <c r="Z40" s="256"/>
      <c r="AA40" s="252">
        <f t="shared" si="0"/>
        <v>1373.8650138</v>
      </c>
    </row>
    <row r="41" spans="1:27" x14ac:dyDescent="0.2">
      <c r="A41" s="559"/>
      <c r="B41" s="147" t="s">
        <v>224</v>
      </c>
      <c r="C41" s="144">
        <v>434</v>
      </c>
      <c r="D41" s="144">
        <v>434</v>
      </c>
      <c r="E41" s="15">
        <v>617</v>
      </c>
      <c r="F41" s="15">
        <v>617</v>
      </c>
      <c r="G41" s="15">
        <v>1947</v>
      </c>
      <c r="H41" s="15">
        <v>1947</v>
      </c>
      <c r="I41" s="244">
        <v>784</v>
      </c>
      <c r="J41" s="244">
        <v>784</v>
      </c>
      <c r="K41" s="139">
        <v>2000</v>
      </c>
      <c r="L41" s="139">
        <v>2000</v>
      </c>
      <c r="M41" s="206">
        <v>839</v>
      </c>
      <c r="N41" s="206">
        <v>839</v>
      </c>
      <c r="O41" s="139">
        <v>3102</v>
      </c>
      <c r="P41" s="139">
        <v>3102</v>
      </c>
      <c r="Q41" s="139">
        <v>3268</v>
      </c>
      <c r="R41" s="139">
        <v>3268</v>
      </c>
      <c r="S41" s="139">
        <v>456</v>
      </c>
      <c r="T41" s="139">
        <v>456</v>
      </c>
      <c r="U41" s="139">
        <v>4504</v>
      </c>
      <c r="V41" s="139">
        <v>4114</v>
      </c>
      <c r="W41" s="139">
        <v>8649</v>
      </c>
      <c r="X41" s="15">
        <v>9306.9879193800007</v>
      </c>
      <c r="Y41" s="248">
        <v>4629.4367724000003</v>
      </c>
      <c r="Z41" s="256"/>
      <c r="AA41" s="253">
        <f t="shared" si="0"/>
        <v>2525.9749865991307</v>
      </c>
    </row>
    <row r="42" spans="1:27" x14ac:dyDescent="0.2">
      <c r="A42" s="559"/>
      <c r="B42" s="147" t="s">
        <v>225</v>
      </c>
      <c r="C42" s="144">
        <v>308</v>
      </c>
      <c r="D42" s="144">
        <v>308</v>
      </c>
      <c r="E42" s="15">
        <v>393</v>
      </c>
      <c r="F42" s="15">
        <v>393</v>
      </c>
      <c r="G42" s="15">
        <v>553</v>
      </c>
      <c r="H42" s="15">
        <v>553</v>
      </c>
      <c r="I42" s="244">
        <v>377</v>
      </c>
      <c r="J42" s="244">
        <v>377</v>
      </c>
      <c r="K42" s="139">
        <v>1045</v>
      </c>
      <c r="L42" s="139">
        <v>1045</v>
      </c>
      <c r="M42" s="206">
        <v>293</v>
      </c>
      <c r="N42" s="206">
        <v>293</v>
      </c>
      <c r="O42" s="139">
        <v>331</v>
      </c>
      <c r="P42" s="139">
        <v>331</v>
      </c>
      <c r="Q42" s="139">
        <v>431</v>
      </c>
      <c r="R42" s="139">
        <v>431</v>
      </c>
      <c r="S42" s="139">
        <v>137</v>
      </c>
      <c r="T42" s="139">
        <v>137</v>
      </c>
      <c r="U42" s="139">
        <v>819</v>
      </c>
      <c r="V42" s="139">
        <v>562</v>
      </c>
      <c r="W42" s="139">
        <v>313</v>
      </c>
      <c r="X42" s="15">
        <v>358.48804339999998</v>
      </c>
      <c r="Y42" s="248">
        <v>240.66265899999999</v>
      </c>
      <c r="Z42" s="256"/>
      <c r="AA42" s="253">
        <f t="shared" si="0"/>
        <v>436.05003053913043</v>
      </c>
    </row>
    <row r="43" spans="1:27" ht="13.5" thickBot="1" x14ac:dyDescent="0.25">
      <c r="A43" s="560"/>
      <c r="B43" s="148" t="s">
        <v>226</v>
      </c>
      <c r="C43" s="145">
        <v>0</v>
      </c>
      <c r="D43" s="145">
        <v>0</v>
      </c>
      <c r="E43" s="140">
        <v>839</v>
      </c>
      <c r="F43" s="140">
        <v>839</v>
      </c>
      <c r="G43" s="140">
        <v>442</v>
      </c>
      <c r="H43" s="140">
        <v>442</v>
      </c>
      <c r="I43" s="245">
        <v>4</v>
      </c>
      <c r="J43" s="245">
        <v>4</v>
      </c>
      <c r="K43" s="141">
        <v>744</v>
      </c>
      <c r="L43" s="141">
        <v>744</v>
      </c>
      <c r="M43" s="207">
        <v>19</v>
      </c>
      <c r="N43" s="207">
        <v>19</v>
      </c>
      <c r="O43" s="141">
        <v>112</v>
      </c>
      <c r="P43" s="141">
        <v>112</v>
      </c>
      <c r="Q43" s="141">
        <v>638</v>
      </c>
      <c r="R43" s="141">
        <v>638</v>
      </c>
      <c r="S43" s="141">
        <v>120</v>
      </c>
      <c r="T43" s="141">
        <v>120</v>
      </c>
      <c r="U43" s="141">
        <v>2742</v>
      </c>
      <c r="V43" s="141">
        <v>104</v>
      </c>
      <c r="W43" s="141">
        <v>387</v>
      </c>
      <c r="X43" s="140">
        <v>12468.126188599999</v>
      </c>
      <c r="Y43" s="249">
        <v>449.07293320000002</v>
      </c>
      <c r="Z43" s="256"/>
      <c r="AA43" s="254">
        <f t="shared" si="0"/>
        <v>955.92170094782614</v>
      </c>
    </row>
    <row r="44" spans="1:27" ht="12.75" customHeight="1" x14ac:dyDescent="0.2">
      <c r="A44" s="559" t="s">
        <v>304</v>
      </c>
      <c r="B44" s="146" t="s">
        <v>223</v>
      </c>
      <c r="C44" s="143">
        <v>1540</v>
      </c>
      <c r="D44" s="143">
        <v>1540</v>
      </c>
      <c r="E44" s="11">
        <v>2018</v>
      </c>
      <c r="F44" s="11">
        <v>2018</v>
      </c>
      <c r="G44" s="11">
        <v>763</v>
      </c>
      <c r="H44" s="11">
        <v>763</v>
      </c>
      <c r="I44" s="243">
        <v>781</v>
      </c>
      <c r="J44" s="243">
        <v>781</v>
      </c>
      <c r="K44" s="142">
        <v>920</v>
      </c>
      <c r="L44" s="142">
        <v>920</v>
      </c>
      <c r="M44" s="208">
        <v>610</v>
      </c>
      <c r="N44" s="208">
        <v>610</v>
      </c>
      <c r="O44" s="142">
        <v>485</v>
      </c>
      <c r="P44" s="142">
        <v>485</v>
      </c>
      <c r="Q44" s="142">
        <v>730</v>
      </c>
      <c r="R44" s="142">
        <v>730</v>
      </c>
      <c r="S44" s="142">
        <v>482</v>
      </c>
      <c r="T44" s="142">
        <v>482</v>
      </c>
      <c r="U44" s="142">
        <v>477</v>
      </c>
      <c r="V44" s="142">
        <v>628</v>
      </c>
      <c r="W44" s="142">
        <v>429</v>
      </c>
      <c r="X44" s="11">
        <v>385.65274249999999</v>
      </c>
      <c r="Y44" s="247">
        <v>75.640399700000003</v>
      </c>
      <c r="Z44" s="256"/>
      <c r="AA44" s="252">
        <f t="shared" si="0"/>
        <v>811.01274531304352</v>
      </c>
    </row>
    <row r="45" spans="1:27" x14ac:dyDescent="0.2">
      <c r="A45" s="559"/>
      <c r="B45" s="147" t="s">
        <v>224</v>
      </c>
      <c r="C45" s="144">
        <v>877</v>
      </c>
      <c r="D45" s="144">
        <v>877</v>
      </c>
      <c r="E45" s="15">
        <v>672</v>
      </c>
      <c r="F45" s="15">
        <v>672</v>
      </c>
      <c r="G45" s="15">
        <v>232</v>
      </c>
      <c r="H45" s="15">
        <v>232</v>
      </c>
      <c r="I45" s="244">
        <v>548</v>
      </c>
      <c r="J45" s="244">
        <v>548</v>
      </c>
      <c r="K45" s="139">
        <v>914</v>
      </c>
      <c r="L45" s="139">
        <v>914</v>
      </c>
      <c r="M45" s="206">
        <v>985</v>
      </c>
      <c r="N45" s="206">
        <v>985</v>
      </c>
      <c r="O45" s="139">
        <v>707</v>
      </c>
      <c r="P45" s="139">
        <v>707</v>
      </c>
      <c r="Q45" s="139">
        <v>1208</v>
      </c>
      <c r="R45" s="139">
        <v>1208</v>
      </c>
      <c r="S45" s="139">
        <v>277</v>
      </c>
      <c r="T45" s="139">
        <v>277</v>
      </c>
      <c r="U45" s="139">
        <v>810</v>
      </c>
      <c r="V45" s="139">
        <v>1211</v>
      </c>
      <c r="W45" s="139">
        <v>1217</v>
      </c>
      <c r="X45" s="15">
        <v>3401.5896935999999</v>
      </c>
      <c r="Y45" s="248">
        <v>1062.769683</v>
      </c>
      <c r="Z45" s="256"/>
      <c r="AA45" s="253">
        <f t="shared" si="0"/>
        <v>893.14605985217383</v>
      </c>
    </row>
    <row r="46" spans="1:27" x14ac:dyDescent="0.2">
      <c r="A46" s="559"/>
      <c r="B46" s="147" t="s">
        <v>225</v>
      </c>
      <c r="C46" s="144">
        <v>51</v>
      </c>
      <c r="D46" s="144">
        <v>51</v>
      </c>
      <c r="E46" s="15">
        <v>93</v>
      </c>
      <c r="F46" s="15">
        <v>93</v>
      </c>
      <c r="G46" s="15">
        <v>48</v>
      </c>
      <c r="H46" s="15">
        <v>48</v>
      </c>
      <c r="I46" s="244">
        <v>70</v>
      </c>
      <c r="J46" s="244">
        <v>70</v>
      </c>
      <c r="K46" s="139">
        <v>203</v>
      </c>
      <c r="L46" s="139">
        <v>203</v>
      </c>
      <c r="M46" s="206">
        <v>99</v>
      </c>
      <c r="N46" s="206">
        <v>99</v>
      </c>
      <c r="O46" s="139">
        <v>93</v>
      </c>
      <c r="P46" s="139">
        <v>93</v>
      </c>
      <c r="Q46" s="139">
        <v>144</v>
      </c>
      <c r="R46" s="139">
        <v>144</v>
      </c>
      <c r="S46" s="139">
        <v>19</v>
      </c>
      <c r="T46" s="139">
        <v>19</v>
      </c>
      <c r="U46" s="139">
        <v>56</v>
      </c>
      <c r="V46" s="139">
        <v>217</v>
      </c>
      <c r="W46" s="139">
        <v>305</v>
      </c>
      <c r="X46" s="15">
        <v>193.73526910000001</v>
      </c>
      <c r="Y46" s="248">
        <v>64.946751000000006</v>
      </c>
      <c r="Z46" s="256"/>
      <c r="AA46" s="253">
        <f t="shared" si="0"/>
        <v>107.68182696086957</v>
      </c>
    </row>
    <row r="47" spans="1:27" ht="13.5" thickBot="1" x14ac:dyDescent="0.25">
      <c r="A47" s="560"/>
      <c r="B47" s="148" t="s">
        <v>226</v>
      </c>
      <c r="C47" s="145">
        <v>373</v>
      </c>
      <c r="D47" s="145">
        <v>373</v>
      </c>
      <c r="E47" s="140">
        <v>0</v>
      </c>
      <c r="F47" s="140">
        <v>0</v>
      </c>
      <c r="G47" s="140">
        <v>0</v>
      </c>
      <c r="H47" s="140">
        <v>0</v>
      </c>
      <c r="I47" s="245">
        <v>126</v>
      </c>
      <c r="J47" s="245">
        <v>126</v>
      </c>
      <c r="K47" s="141">
        <v>150</v>
      </c>
      <c r="L47" s="141">
        <v>150</v>
      </c>
      <c r="M47" s="207">
        <v>922</v>
      </c>
      <c r="N47" s="207">
        <v>922</v>
      </c>
      <c r="O47" s="141">
        <v>841</v>
      </c>
      <c r="P47" s="141">
        <v>841</v>
      </c>
      <c r="Q47" s="141">
        <v>470</v>
      </c>
      <c r="R47" s="141">
        <v>470</v>
      </c>
      <c r="S47" s="141">
        <v>1893</v>
      </c>
      <c r="T47" s="141">
        <v>1893</v>
      </c>
      <c r="U47" s="141">
        <v>5422</v>
      </c>
      <c r="V47" s="141">
        <v>1422</v>
      </c>
      <c r="W47" s="141">
        <v>787</v>
      </c>
      <c r="X47" s="140">
        <v>1788.6135718999999</v>
      </c>
      <c r="Y47" s="249">
        <v>0</v>
      </c>
      <c r="Z47" s="256"/>
      <c r="AA47" s="254">
        <f t="shared" si="0"/>
        <v>824.76580747391313</v>
      </c>
    </row>
    <row r="48" spans="1:27" ht="12.75" customHeight="1" x14ac:dyDescent="0.2">
      <c r="A48" s="559" t="s">
        <v>287</v>
      </c>
      <c r="B48" s="146" t="s">
        <v>223</v>
      </c>
      <c r="C48" s="143">
        <v>122</v>
      </c>
      <c r="D48" s="143">
        <v>122</v>
      </c>
      <c r="E48" s="11">
        <v>176</v>
      </c>
      <c r="F48" s="11">
        <v>176</v>
      </c>
      <c r="G48" s="11">
        <v>96</v>
      </c>
      <c r="H48" s="11">
        <v>96</v>
      </c>
      <c r="I48" s="243">
        <v>537</v>
      </c>
      <c r="J48" s="243">
        <v>537</v>
      </c>
      <c r="K48" s="142">
        <v>35</v>
      </c>
      <c r="L48" s="142">
        <v>35</v>
      </c>
      <c r="M48" s="208">
        <v>65</v>
      </c>
      <c r="N48" s="208">
        <v>65</v>
      </c>
      <c r="O48" s="142">
        <v>98</v>
      </c>
      <c r="P48" s="142">
        <v>98</v>
      </c>
      <c r="Q48" s="142">
        <v>40</v>
      </c>
      <c r="R48" s="142">
        <v>40</v>
      </c>
      <c r="S48" s="142">
        <v>108</v>
      </c>
      <c r="T48" s="142">
        <v>108</v>
      </c>
      <c r="U48" s="142">
        <v>85</v>
      </c>
      <c r="V48" s="142">
        <v>79</v>
      </c>
      <c r="W48" s="142">
        <v>204</v>
      </c>
      <c r="X48" s="11">
        <v>138.00162560000001</v>
      </c>
      <c r="Y48" s="247">
        <v>22.636653500000001</v>
      </c>
      <c r="Z48" s="256"/>
      <c r="AA48" s="252">
        <f t="shared" si="0"/>
        <v>134.0277512652174</v>
      </c>
    </row>
    <row r="49" spans="1:27" x14ac:dyDescent="0.2">
      <c r="A49" s="559"/>
      <c r="B49" s="147" t="s">
        <v>224</v>
      </c>
      <c r="C49" s="144">
        <v>0</v>
      </c>
      <c r="D49" s="144">
        <v>0</v>
      </c>
      <c r="E49" s="15">
        <v>0</v>
      </c>
      <c r="F49" s="15">
        <v>0</v>
      </c>
      <c r="G49" s="15">
        <v>29</v>
      </c>
      <c r="H49" s="15">
        <v>29</v>
      </c>
      <c r="I49" s="244">
        <v>70</v>
      </c>
      <c r="J49" s="244">
        <v>70</v>
      </c>
      <c r="K49" s="139">
        <v>15</v>
      </c>
      <c r="L49" s="139">
        <v>15</v>
      </c>
      <c r="M49" s="206">
        <v>102</v>
      </c>
      <c r="N49" s="206">
        <v>102</v>
      </c>
      <c r="O49" s="139">
        <v>171</v>
      </c>
      <c r="P49" s="139">
        <v>171</v>
      </c>
      <c r="Q49" s="139">
        <v>178</v>
      </c>
      <c r="R49" s="139">
        <v>178</v>
      </c>
      <c r="S49" s="139">
        <v>192</v>
      </c>
      <c r="T49" s="139">
        <v>192</v>
      </c>
      <c r="U49" s="139">
        <v>67</v>
      </c>
      <c r="V49" s="139">
        <v>513</v>
      </c>
      <c r="W49" s="139">
        <v>212</v>
      </c>
      <c r="X49" s="15">
        <v>1757.050911</v>
      </c>
      <c r="Y49" s="248">
        <v>0</v>
      </c>
      <c r="Z49" s="256"/>
      <c r="AA49" s="253">
        <f t="shared" si="0"/>
        <v>176.65438743478262</v>
      </c>
    </row>
    <row r="50" spans="1:27" x14ac:dyDescent="0.2">
      <c r="A50" s="559"/>
      <c r="B50" s="147" t="s">
        <v>225</v>
      </c>
      <c r="C50" s="144">
        <v>14</v>
      </c>
      <c r="D50" s="144">
        <v>14</v>
      </c>
      <c r="E50" s="15">
        <v>4</v>
      </c>
      <c r="F50" s="15">
        <v>4</v>
      </c>
      <c r="G50" s="15">
        <v>8</v>
      </c>
      <c r="H50" s="15">
        <v>8</v>
      </c>
      <c r="I50" s="244">
        <v>7</v>
      </c>
      <c r="J50" s="244">
        <v>7</v>
      </c>
      <c r="K50" s="139">
        <v>6</v>
      </c>
      <c r="L50" s="139">
        <v>6</v>
      </c>
      <c r="M50" s="206">
        <v>3</v>
      </c>
      <c r="N50" s="206">
        <v>3</v>
      </c>
      <c r="O50" s="139">
        <v>48</v>
      </c>
      <c r="P50" s="139">
        <v>48</v>
      </c>
      <c r="Q50" s="139">
        <v>22</v>
      </c>
      <c r="R50" s="139">
        <v>22</v>
      </c>
      <c r="S50" s="139">
        <v>0</v>
      </c>
      <c r="T50" s="139">
        <v>0</v>
      </c>
      <c r="U50" s="139">
        <v>17</v>
      </c>
      <c r="V50" s="139">
        <v>9</v>
      </c>
      <c r="W50" s="139">
        <v>47</v>
      </c>
      <c r="X50" s="15">
        <v>39.4195134</v>
      </c>
      <c r="Y50" s="248">
        <v>0</v>
      </c>
      <c r="Z50" s="256"/>
      <c r="AA50" s="253">
        <f t="shared" si="0"/>
        <v>14.626935365217392</v>
      </c>
    </row>
    <row r="51" spans="1:27" ht="13.5" thickBot="1" x14ac:dyDescent="0.25">
      <c r="A51" s="560"/>
      <c r="B51" s="148" t="s">
        <v>226</v>
      </c>
      <c r="C51" s="145">
        <v>0</v>
      </c>
      <c r="D51" s="145">
        <v>0</v>
      </c>
      <c r="E51" s="140">
        <v>0</v>
      </c>
      <c r="F51" s="140">
        <v>0</v>
      </c>
      <c r="G51" s="140">
        <v>0</v>
      </c>
      <c r="H51" s="140">
        <v>0</v>
      </c>
      <c r="I51" s="245">
        <v>0</v>
      </c>
      <c r="J51" s="245">
        <v>0</v>
      </c>
      <c r="K51" s="141">
        <v>0</v>
      </c>
      <c r="L51" s="141">
        <v>0</v>
      </c>
      <c r="M51" s="207">
        <v>0</v>
      </c>
      <c r="N51" s="207">
        <v>0</v>
      </c>
      <c r="O51" s="141">
        <v>0</v>
      </c>
      <c r="P51" s="141">
        <v>0</v>
      </c>
      <c r="Q51" s="141">
        <v>0</v>
      </c>
      <c r="R51" s="141">
        <v>0</v>
      </c>
      <c r="S51" s="141">
        <v>0</v>
      </c>
      <c r="T51" s="141">
        <v>0</v>
      </c>
      <c r="U51" s="141">
        <v>0</v>
      </c>
      <c r="V51" s="141">
        <v>578</v>
      </c>
      <c r="W51" s="141">
        <v>0</v>
      </c>
      <c r="X51" s="140">
        <v>0</v>
      </c>
      <c r="Y51" s="249">
        <v>0</v>
      </c>
      <c r="Z51" s="256"/>
      <c r="AA51" s="254">
        <f t="shared" si="0"/>
        <v>25.130434782608695</v>
      </c>
    </row>
    <row r="52" spans="1:27" ht="12.75" customHeight="1" x14ac:dyDescent="0.2">
      <c r="A52" s="559" t="s">
        <v>306</v>
      </c>
      <c r="B52" s="146" t="s">
        <v>223</v>
      </c>
      <c r="C52" s="143">
        <v>115</v>
      </c>
      <c r="D52" s="143">
        <v>115</v>
      </c>
      <c r="E52" s="11">
        <v>102</v>
      </c>
      <c r="F52" s="11">
        <v>102</v>
      </c>
      <c r="G52" s="11">
        <v>174</v>
      </c>
      <c r="H52" s="11">
        <v>174</v>
      </c>
      <c r="I52" s="243">
        <v>110</v>
      </c>
      <c r="J52" s="243">
        <v>110</v>
      </c>
      <c r="K52" s="142">
        <v>46</v>
      </c>
      <c r="L52" s="142">
        <v>46</v>
      </c>
      <c r="M52" s="208">
        <v>122</v>
      </c>
      <c r="N52" s="208">
        <v>122</v>
      </c>
      <c r="O52" s="142">
        <v>140</v>
      </c>
      <c r="P52" s="142">
        <v>140</v>
      </c>
      <c r="Q52" s="142">
        <v>39</v>
      </c>
      <c r="R52" s="142">
        <v>39</v>
      </c>
      <c r="S52" s="142">
        <v>43</v>
      </c>
      <c r="T52" s="142">
        <v>43</v>
      </c>
      <c r="U52" s="142">
        <v>33</v>
      </c>
      <c r="V52" s="142">
        <v>66</v>
      </c>
      <c r="W52" s="142">
        <v>35</v>
      </c>
      <c r="X52" s="11">
        <v>103.9770936</v>
      </c>
      <c r="Y52" s="247">
        <v>0</v>
      </c>
      <c r="Z52" s="256"/>
      <c r="AA52" s="252">
        <f t="shared" si="0"/>
        <v>87.825091026086952</v>
      </c>
    </row>
    <row r="53" spans="1:27" x14ac:dyDescent="0.2">
      <c r="A53" s="559"/>
      <c r="B53" s="147" t="s">
        <v>224</v>
      </c>
      <c r="C53" s="144">
        <v>2446</v>
      </c>
      <c r="D53" s="144">
        <v>2446</v>
      </c>
      <c r="E53" s="15">
        <v>1612</v>
      </c>
      <c r="F53" s="15">
        <v>1612</v>
      </c>
      <c r="G53" s="15">
        <v>2603</v>
      </c>
      <c r="H53" s="15">
        <v>2603</v>
      </c>
      <c r="I53" s="244">
        <v>528</v>
      </c>
      <c r="J53" s="244">
        <v>528</v>
      </c>
      <c r="K53" s="139">
        <v>1894</v>
      </c>
      <c r="L53" s="139">
        <v>1894</v>
      </c>
      <c r="M53" s="206">
        <v>2503</v>
      </c>
      <c r="N53" s="206">
        <v>2503</v>
      </c>
      <c r="O53" s="139">
        <v>3000</v>
      </c>
      <c r="P53" s="139">
        <v>3000</v>
      </c>
      <c r="Q53" s="139">
        <v>860</v>
      </c>
      <c r="R53" s="139">
        <v>860</v>
      </c>
      <c r="S53" s="139">
        <v>539</v>
      </c>
      <c r="T53" s="139">
        <v>539</v>
      </c>
      <c r="U53" s="139">
        <v>1769</v>
      </c>
      <c r="V53" s="139">
        <v>1798</v>
      </c>
      <c r="W53" s="139">
        <v>2305</v>
      </c>
      <c r="X53" s="15">
        <v>2595.0502974000001</v>
      </c>
      <c r="Y53" s="248">
        <v>2625.1936688000001</v>
      </c>
      <c r="Z53" s="256"/>
      <c r="AA53" s="253">
        <f t="shared" si="0"/>
        <v>1872.2714767913042</v>
      </c>
    </row>
    <row r="54" spans="1:27" x14ac:dyDescent="0.2">
      <c r="A54" s="559"/>
      <c r="B54" s="147" t="s">
        <v>225</v>
      </c>
      <c r="C54" s="144">
        <v>82</v>
      </c>
      <c r="D54" s="144">
        <v>82</v>
      </c>
      <c r="E54" s="15">
        <v>19</v>
      </c>
      <c r="F54" s="15">
        <v>19</v>
      </c>
      <c r="G54" s="15">
        <v>213</v>
      </c>
      <c r="H54" s="15">
        <v>213</v>
      </c>
      <c r="I54" s="244">
        <v>43</v>
      </c>
      <c r="J54" s="244">
        <v>43</v>
      </c>
      <c r="K54" s="139">
        <v>35</v>
      </c>
      <c r="L54" s="139">
        <v>35</v>
      </c>
      <c r="M54" s="206">
        <v>119</v>
      </c>
      <c r="N54" s="206">
        <v>119</v>
      </c>
      <c r="O54" s="139">
        <v>128</v>
      </c>
      <c r="P54" s="139">
        <v>128</v>
      </c>
      <c r="Q54" s="139">
        <v>54</v>
      </c>
      <c r="R54" s="139">
        <v>54</v>
      </c>
      <c r="S54" s="139">
        <v>20</v>
      </c>
      <c r="T54" s="139">
        <v>20</v>
      </c>
      <c r="U54" s="139">
        <v>9</v>
      </c>
      <c r="V54" s="139">
        <v>62</v>
      </c>
      <c r="W54" s="139">
        <v>49</v>
      </c>
      <c r="X54" s="15">
        <v>7.5035015999999999</v>
      </c>
      <c r="Y54" s="248">
        <v>20.78706</v>
      </c>
      <c r="Z54" s="256"/>
      <c r="AA54" s="253">
        <f t="shared" si="0"/>
        <v>68.447415721739134</v>
      </c>
    </row>
    <row r="55" spans="1:27" ht="13.5" thickBot="1" x14ac:dyDescent="0.25">
      <c r="A55" s="560"/>
      <c r="B55" s="148" t="s">
        <v>226</v>
      </c>
      <c r="C55" s="145">
        <v>0</v>
      </c>
      <c r="D55" s="145">
        <v>0</v>
      </c>
      <c r="E55" s="140">
        <v>17</v>
      </c>
      <c r="F55" s="140">
        <v>17</v>
      </c>
      <c r="G55" s="140">
        <v>2025</v>
      </c>
      <c r="H55" s="140">
        <v>2025</v>
      </c>
      <c r="I55" s="245">
        <v>0</v>
      </c>
      <c r="J55" s="245">
        <v>0</v>
      </c>
      <c r="K55" s="141">
        <v>0</v>
      </c>
      <c r="L55" s="141">
        <v>0</v>
      </c>
      <c r="M55" s="207">
        <v>0</v>
      </c>
      <c r="N55" s="207">
        <v>0</v>
      </c>
      <c r="O55" s="141">
        <v>153</v>
      </c>
      <c r="P55" s="141">
        <v>153</v>
      </c>
      <c r="Q55" s="141">
        <v>792</v>
      </c>
      <c r="R55" s="141">
        <v>792</v>
      </c>
      <c r="S55" s="141">
        <v>0</v>
      </c>
      <c r="T55" s="141">
        <v>0</v>
      </c>
      <c r="U55" s="141">
        <v>20</v>
      </c>
      <c r="V55" s="141">
        <v>0</v>
      </c>
      <c r="W55" s="141">
        <v>0</v>
      </c>
      <c r="X55" s="140">
        <v>551.15005799999994</v>
      </c>
      <c r="Y55" s="249">
        <v>0</v>
      </c>
      <c r="Z55" s="256"/>
      <c r="AA55" s="254">
        <f t="shared" si="0"/>
        <v>284.5717416521739</v>
      </c>
    </row>
    <row r="56" spans="1:27" ht="12.75" customHeight="1" x14ac:dyDescent="0.2">
      <c r="A56" s="559" t="s">
        <v>307</v>
      </c>
      <c r="B56" s="146" t="s">
        <v>223</v>
      </c>
      <c r="C56" s="143">
        <v>2494</v>
      </c>
      <c r="D56" s="143">
        <v>2494</v>
      </c>
      <c r="E56" s="11">
        <v>1884</v>
      </c>
      <c r="F56" s="11">
        <v>1884</v>
      </c>
      <c r="G56" s="11">
        <v>896</v>
      </c>
      <c r="H56" s="11">
        <v>896</v>
      </c>
      <c r="I56" s="243">
        <v>624</v>
      </c>
      <c r="J56" s="243">
        <v>624</v>
      </c>
      <c r="K56" s="142">
        <v>770</v>
      </c>
      <c r="L56" s="142">
        <v>770</v>
      </c>
      <c r="M56" s="208">
        <v>412</v>
      </c>
      <c r="N56" s="208">
        <v>412</v>
      </c>
      <c r="O56" s="142">
        <v>684</v>
      </c>
      <c r="P56" s="142">
        <v>684</v>
      </c>
      <c r="Q56" s="142">
        <v>180</v>
      </c>
      <c r="R56" s="142">
        <v>180</v>
      </c>
      <c r="S56" s="142">
        <v>269</v>
      </c>
      <c r="T56" s="142">
        <v>269</v>
      </c>
      <c r="U56" s="142">
        <v>257</v>
      </c>
      <c r="V56" s="142">
        <v>360</v>
      </c>
      <c r="W56" s="142">
        <v>401</v>
      </c>
      <c r="X56" s="11">
        <v>325.19046859999997</v>
      </c>
      <c r="Y56" s="247">
        <v>130.58920319999999</v>
      </c>
      <c r="Z56" s="256"/>
      <c r="AA56" s="252">
        <f t="shared" si="0"/>
        <v>778.25129007826104</v>
      </c>
    </row>
    <row r="57" spans="1:27" x14ac:dyDescent="0.2">
      <c r="A57" s="559"/>
      <c r="B57" s="147" t="s">
        <v>224</v>
      </c>
      <c r="C57" s="144">
        <v>3600</v>
      </c>
      <c r="D57" s="144">
        <v>3600</v>
      </c>
      <c r="E57" s="15">
        <v>2667</v>
      </c>
      <c r="F57" s="15">
        <v>2667</v>
      </c>
      <c r="G57" s="15">
        <v>3650</v>
      </c>
      <c r="H57" s="15">
        <v>3650</v>
      </c>
      <c r="I57" s="244">
        <v>3194</v>
      </c>
      <c r="J57" s="244">
        <v>3194</v>
      </c>
      <c r="K57" s="139">
        <v>6655</v>
      </c>
      <c r="L57" s="139">
        <v>6655</v>
      </c>
      <c r="M57" s="206">
        <v>6606</v>
      </c>
      <c r="N57" s="206">
        <v>6606</v>
      </c>
      <c r="O57" s="139">
        <v>1798</v>
      </c>
      <c r="P57" s="139">
        <v>1798</v>
      </c>
      <c r="Q57" s="139">
        <v>7838</v>
      </c>
      <c r="R57" s="139">
        <v>7838</v>
      </c>
      <c r="S57" s="139">
        <v>6917</v>
      </c>
      <c r="T57" s="139">
        <v>6917</v>
      </c>
      <c r="U57" s="139">
        <v>8345</v>
      </c>
      <c r="V57" s="139">
        <v>11944</v>
      </c>
      <c r="W57" s="139">
        <v>12176</v>
      </c>
      <c r="X57" s="15">
        <v>13214.387722199999</v>
      </c>
      <c r="Y57" s="248">
        <v>13908.5545425</v>
      </c>
      <c r="Z57" s="256"/>
      <c r="AA57" s="253">
        <f t="shared" si="0"/>
        <v>6323.3887941173907</v>
      </c>
    </row>
    <row r="58" spans="1:27" x14ac:dyDescent="0.2">
      <c r="A58" s="559"/>
      <c r="B58" s="147" t="s">
        <v>225</v>
      </c>
      <c r="C58" s="144">
        <v>234</v>
      </c>
      <c r="D58" s="144">
        <v>234</v>
      </c>
      <c r="E58" s="15">
        <v>342</v>
      </c>
      <c r="F58" s="15">
        <v>342</v>
      </c>
      <c r="G58" s="15">
        <v>268</v>
      </c>
      <c r="H58" s="15">
        <v>268</v>
      </c>
      <c r="I58" s="244">
        <v>118</v>
      </c>
      <c r="J58" s="244">
        <v>118</v>
      </c>
      <c r="K58" s="139">
        <v>763</v>
      </c>
      <c r="L58" s="139">
        <v>763</v>
      </c>
      <c r="M58" s="206">
        <v>415</v>
      </c>
      <c r="N58" s="206">
        <v>415</v>
      </c>
      <c r="O58" s="139">
        <v>252</v>
      </c>
      <c r="P58" s="139">
        <v>252</v>
      </c>
      <c r="Q58" s="139">
        <v>103</v>
      </c>
      <c r="R58" s="139">
        <v>103</v>
      </c>
      <c r="S58" s="139">
        <v>82</v>
      </c>
      <c r="T58" s="139">
        <v>82</v>
      </c>
      <c r="U58" s="139">
        <v>27</v>
      </c>
      <c r="V58" s="139">
        <v>78</v>
      </c>
      <c r="W58" s="139">
        <v>160</v>
      </c>
      <c r="X58" s="15">
        <v>122.57445420000001</v>
      </c>
      <c r="Y58" s="248">
        <v>30.917459300000001</v>
      </c>
      <c r="Z58" s="256"/>
      <c r="AA58" s="253">
        <f t="shared" si="0"/>
        <v>242.28225710869566</v>
      </c>
    </row>
    <row r="59" spans="1:27" ht="13.5" thickBot="1" x14ac:dyDescent="0.25">
      <c r="A59" s="560"/>
      <c r="B59" s="148" t="s">
        <v>226</v>
      </c>
      <c r="C59" s="145">
        <v>240</v>
      </c>
      <c r="D59" s="145">
        <v>240</v>
      </c>
      <c r="E59" s="140">
        <v>15</v>
      </c>
      <c r="F59" s="140">
        <v>15</v>
      </c>
      <c r="G59" s="140">
        <v>961</v>
      </c>
      <c r="H59" s="140">
        <v>961</v>
      </c>
      <c r="I59" s="245">
        <v>811</v>
      </c>
      <c r="J59" s="245">
        <v>811</v>
      </c>
      <c r="K59" s="141">
        <v>186</v>
      </c>
      <c r="L59" s="141">
        <v>186</v>
      </c>
      <c r="M59" s="207">
        <v>0</v>
      </c>
      <c r="N59" s="207">
        <v>0</v>
      </c>
      <c r="O59" s="141">
        <v>463</v>
      </c>
      <c r="P59" s="141">
        <v>463</v>
      </c>
      <c r="Q59" s="141">
        <v>12740</v>
      </c>
      <c r="R59" s="141">
        <v>12740</v>
      </c>
      <c r="S59" s="141">
        <v>150</v>
      </c>
      <c r="T59" s="141">
        <v>150</v>
      </c>
      <c r="U59" s="141">
        <v>11938</v>
      </c>
      <c r="V59" s="141">
        <v>129</v>
      </c>
      <c r="W59" s="141">
        <v>79</v>
      </c>
      <c r="X59" s="140">
        <v>6178.2546137999998</v>
      </c>
      <c r="Y59" s="249">
        <v>384.43975499999999</v>
      </c>
      <c r="Z59" s="256"/>
      <c r="AA59" s="254">
        <f t="shared" si="0"/>
        <v>2166.9867116869568</v>
      </c>
    </row>
    <row r="60" spans="1:27" ht="12.75" customHeight="1" x14ac:dyDescent="0.2">
      <c r="A60" s="559" t="s">
        <v>308</v>
      </c>
      <c r="B60" s="146" t="s">
        <v>223</v>
      </c>
      <c r="C60" s="143">
        <v>315</v>
      </c>
      <c r="D60" s="143">
        <v>315</v>
      </c>
      <c r="E60" s="11">
        <v>373</v>
      </c>
      <c r="F60" s="11">
        <v>373</v>
      </c>
      <c r="G60" s="11">
        <v>1089</v>
      </c>
      <c r="H60" s="11">
        <v>1089</v>
      </c>
      <c r="I60" s="243">
        <v>853</v>
      </c>
      <c r="J60" s="243">
        <v>853</v>
      </c>
      <c r="K60" s="142">
        <v>936</v>
      </c>
      <c r="L60" s="142">
        <v>936</v>
      </c>
      <c r="M60" s="208">
        <v>354</v>
      </c>
      <c r="N60" s="208">
        <v>354</v>
      </c>
      <c r="O60" s="142">
        <v>377</v>
      </c>
      <c r="P60" s="142">
        <v>377</v>
      </c>
      <c r="Q60" s="142">
        <v>477</v>
      </c>
      <c r="R60" s="142">
        <v>477</v>
      </c>
      <c r="S60" s="142">
        <v>270</v>
      </c>
      <c r="T60" s="142">
        <v>270</v>
      </c>
      <c r="U60" s="142">
        <v>1418</v>
      </c>
      <c r="V60" s="142">
        <v>1252</v>
      </c>
      <c r="W60" s="142">
        <v>1038</v>
      </c>
      <c r="X60" s="11">
        <v>1593.0108978000001</v>
      </c>
      <c r="Y60" s="247">
        <v>653.0829986</v>
      </c>
      <c r="Z60" s="256"/>
      <c r="AA60" s="252">
        <f t="shared" si="0"/>
        <v>697.48234332173922</v>
      </c>
    </row>
    <row r="61" spans="1:27" x14ac:dyDescent="0.2">
      <c r="A61" s="559"/>
      <c r="B61" s="147" t="s">
        <v>224</v>
      </c>
      <c r="C61" s="144">
        <v>50</v>
      </c>
      <c r="D61" s="144">
        <v>50</v>
      </c>
      <c r="E61" s="15">
        <v>76</v>
      </c>
      <c r="F61" s="15">
        <v>76</v>
      </c>
      <c r="G61" s="15">
        <v>395</v>
      </c>
      <c r="H61" s="15">
        <v>395</v>
      </c>
      <c r="I61" s="244">
        <v>319</v>
      </c>
      <c r="J61" s="244">
        <v>319</v>
      </c>
      <c r="K61" s="139">
        <v>1227</v>
      </c>
      <c r="L61" s="139">
        <v>1227</v>
      </c>
      <c r="M61" s="206">
        <v>289</v>
      </c>
      <c r="N61" s="206">
        <v>289</v>
      </c>
      <c r="O61" s="139">
        <v>8839</v>
      </c>
      <c r="P61" s="139">
        <v>8839</v>
      </c>
      <c r="Q61" s="139">
        <v>602</v>
      </c>
      <c r="R61" s="139">
        <v>602</v>
      </c>
      <c r="S61" s="139">
        <v>10</v>
      </c>
      <c r="T61" s="139">
        <v>10</v>
      </c>
      <c r="U61" s="139">
        <v>1502</v>
      </c>
      <c r="V61" s="139">
        <v>1855</v>
      </c>
      <c r="W61" s="139">
        <v>1032</v>
      </c>
      <c r="X61" s="15">
        <v>3535.7977028</v>
      </c>
      <c r="Y61" s="248">
        <v>757.29417320000005</v>
      </c>
      <c r="Z61" s="256"/>
      <c r="AA61" s="253">
        <f t="shared" si="0"/>
        <v>1404.1779076521739</v>
      </c>
    </row>
    <row r="62" spans="1:27" x14ac:dyDescent="0.2">
      <c r="A62" s="559"/>
      <c r="B62" s="147" t="s">
        <v>225</v>
      </c>
      <c r="C62" s="144">
        <v>24</v>
      </c>
      <c r="D62" s="144">
        <v>24</v>
      </c>
      <c r="E62" s="15">
        <v>80</v>
      </c>
      <c r="F62" s="15">
        <v>80</v>
      </c>
      <c r="G62" s="15">
        <v>435</v>
      </c>
      <c r="H62" s="15">
        <v>435</v>
      </c>
      <c r="I62" s="244">
        <v>142</v>
      </c>
      <c r="J62" s="244">
        <v>142</v>
      </c>
      <c r="K62" s="139">
        <v>325</v>
      </c>
      <c r="L62" s="139">
        <v>325</v>
      </c>
      <c r="M62" s="206">
        <v>116</v>
      </c>
      <c r="N62" s="206">
        <v>116</v>
      </c>
      <c r="O62" s="139">
        <v>547</v>
      </c>
      <c r="P62" s="139">
        <v>547</v>
      </c>
      <c r="Q62" s="139">
        <v>101</v>
      </c>
      <c r="R62" s="139">
        <v>101</v>
      </c>
      <c r="S62" s="139">
        <v>28</v>
      </c>
      <c r="T62" s="139">
        <v>28</v>
      </c>
      <c r="U62" s="139">
        <v>296</v>
      </c>
      <c r="V62" s="139">
        <v>489</v>
      </c>
      <c r="W62" s="139">
        <v>41</v>
      </c>
      <c r="X62" s="15">
        <v>216.6600292</v>
      </c>
      <c r="Y62" s="248">
        <v>100.8900386</v>
      </c>
      <c r="Z62" s="256"/>
      <c r="AA62" s="253">
        <f t="shared" si="0"/>
        <v>206.0673942521739</v>
      </c>
    </row>
    <row r="63" spans="1:27" ht="13.5" thickBot="1" x14ac:dyDescent="0.25">
      <c r="A63" s="560"/>
      <c r="B63" s="148" t="s">
        <v>226</v>
      </c>
      <c r="C63" s="145">
        <v>0</v>
      </c>
      <c r="D63" s="145">
        <v>0</v>
      </c>
      <c r="E63" s="140">
        <v>17</v>
      </c>
      <c r="F63" s="140">
        <v>17</v>
      </c>
      <c r="G63" s="140">
        <v>203</v>
      </c>
      <c r="H63" s="140">
        <v>203</v>
      </c>
      <c r="I63" s="245">
        <v>142</v>
      </c>
      <c r="J63" s="245">
        <v>142</v>
      </c>
      <c r="K63" s="141">
        <v>0</v>
      </c>
      <c r="L63" s="141">
        <v>0</v>
      </c>
      <c r="M63" s="207">
        <v>0</v>
      </c>
      <c r="N63" s="207">
        <v>0</v>
      </c>
      <c r="O63" s="141">
        <v>3259</v>
      </c>
      <c r="P63" s="141">
        <v>3259</v>
      </c>
      <c r="Q63" s="141">
        <v>0</v>
      </c>
      <c r="R63" s="141">
        <v>0</v>
      </c>
      <c r="S63" s="141">
        <v>0</v>
      </c>
      <c r="T63" s="141">
        <v>0</v>
      </c>
      <c r="U63" s="141">
        <v>496</v>
      </c>
      <c r="V63" s="141">
        <v>0</v>
      </c>
      <c r="W63" s="141">
        <v>600</v>
      </c>
      <c r="X63" s="140">
        <v>5111.1054936</v>
      </c>
      <c r="Y63" s="249">
        <v>4.7939220000000002</v>
      </c>
      <c r="Z63" s="256"/>
      <c r="AA63" s="254">
        <f t="shared" si="0"/>
        <v>584.95214850434786</v>
      </c>
    </row>
    <row r="64" spans="1:27" ht="12.75" customHeight="1" x14ac:dyDescent="0.2">
      <c r="A64" s="559" t="s">
        <v>309</v>
      </c>
      <c r="B64" s="146" t="s">
        <v>223</v>
      </c>
      <c r="C64" s="143">
        <v>1244</v>
      </c>
      <c r="D64" s="143">
        <v>1244</v>
      </c>
      <c r="E64" s="11">
        <v>985</v>
      </c>
      <c r="F64" s="11">
        <v>985</v>
      </c>
      <c r="G64" s="11">
        <v>772</v>
      </c>
      <c r="H64" s="11">
        <v>772</v>
      </c>
      <c r="I64" s="243">
        <v>377</v>
      </c>
      <c r="J64" s="243">
        <v>377</v>
      </c>
      <c r="K64" s="142">
        <v>742</v>
      </c>
      <c r="L64" s="142">
        <v>742</v>
      </c>
      <c r="M64" s="208">
        <v>360</v>
      </c>
      <c r="N64" s="208">
        <v>360</v>
      </c>
      <c r="O64" s="142">
        <v>737</v>
      </c>
      <c r="P64" s="142">
        <v>737</v>
      </c>
      <c r="Q64" s="142">
        <v>327</v>
      </c>
      <c r="R64" s="142">
        <v>327</v>
      </c>
      <c r="S64" s="142">
        <v>441</v>
      </c>
      <c r="T64" s="142">
        <v>441</v>
      </c>
      <c r="U64" s="142">
        <v>559</v>
      </c>
      <c r="V64" s="142">
        <v>172</v>
      </c>
      <c r="W64" s="142">
        <v>351</v>
      </c>
      <c r="X64" s="11">
        <v>687.31292659999997</v>
      </c>
      <c r="Y64" s="247">
        <v>225.78693430000001</v>
      </c>
      <c r="Z64" s="256"/>
      <c r="AA64" s="252">
        <f t="shared" si="0"/>
        <v>607.17825482173907</v>
      </c>
    </row>
    <row r="65" spans="1:27" x14ac:dyDescent="0.2">
      <c r="A65" s="559"/>
      <c r="B65" s="147" t="s">
        <v>224</v>
      </c>
      <c r="C65" s="144">
        <v>101</v>
      </c>
      <c r="D65" s="144">
        <v>101</v>
      </c>
      <c r="E65" s="15">
        <v>128</v>
      </c>
      <c r="F65" s="15">
        <v>128</v>
      </c>
      <c r="G65" s="15">
        <v>274</v>
      </c>
      <c r="H65" s="15">
        <v>274</v>
      </c>
      <c r="I65" s="244">
        <v>215</v>
      </c>
      <c r="J65" s="244">
        <v>215</v>
      </c>
      <c r="K65" s="139">
        <v>583</v>
      </c>
      <c r="L65" s="139">
        <v>583</v>
      </c>
      <c r="M65" s="206">
        <v>459</v>
      </c>
      <c r="N65" s="206">
        <v>459</v>
      </c>
      <c r="O65" s="139">
        <v>469</v>
      </c>
      <c r="P65" s="139">
        <v>469</v>
      </c>
      <c r="Q65" s="139">
        <v>466</v>
      </c>
      <c r="R65" s="139">
        <v>466</v>
      </c>
      <c r="S65" s="139">
        <v>245</v>
      </c>
      <c r="T65" s="139">
        <v>245</v>
      </c>
      <c r="U65" s="139">
        <v>501</v>
      </c>
      <c r="V65" s="139">
        <v>649</v>
      </c>
      <c r="W65" s="139">
        <v>547</v>
      </c>
      <c r="X65" s="15">
        <v>765.21030459999997</v>
      </c>
      <c r="Y65" s="248">
        <v>857.46469439999998</v>
      </c>
      <c r="Z65" s="256"/>
      <c r="AA65" s="253">
        <f t="shared" si="0"/>
        <v>399.98586952173906</v>
      </c>
    </row>
    <row r="66" spans="1:27" x14ac:dyDescent="0.2">
      <c r="A66" s="559"/>
      <c r="B66" s="147" t="s">
        <v>225</v>
      </c>
      <c r="C66" s="144">
        <v>735</v>
      </c>
      <c r="D66" s="144">
        <v>735</v>
      </c>
      <c r="E66" s="15">
        <v>1025</v>
      </c>
      <c r="F66" s="15">
        <v>1025</v>
      </c>
      <c r="G66" s="15">
        <v>737</v>
      </c>
      <c r="H66" s="15">
        <v>737</v>
      </c>
      <c r="I66" s="244">
        <v>507</v>
      </c>
      <c r="J66" s="244">
        <v>507</v>
      </c>
      <c r="K66" s="139">
        <v>1496</v>
      </c>
      <c r="L66" s="139">
        <v>1496</v>
      </c>
      <c r="M66" s="206">
        <v>1148</v>
      </c>
      <c r="N66" s="206">
        <v>1148</v>
      </c>
      <c r="O66" s="139">
        <v>1663</v>
      </c>
      <c r="P66" s="139">
        <v>1663</v>
      </c>
      <c r="Q66" s="139">
        <v>1091</v>
      </c>
      <c r="R66" s="139">
        <v>1091</v>
      </c>
      <c r="S66" s="139">
        <v>753</v>
      </c>
      <c r="T66" s="139">
        <v>753</v>
      </c>
      <c r="U66" s="139">
        <v>1051</v>
      </c>
      <c r="V66" s="139">
        <v>653</v>
      </c>
      <c r="W66" s="139">
        <v>864</v>
      </c>
      <c r="X66" s="15">
        <v>1248.148631</v>
      </c>
      <c r="Y66" s="248">
        <v>1129.3246474</v>
      </c>
      <c r="Z66" s="256"/>
      <c r="AA66" s="253">
        <f t="shared" si="0"/>
        <v>1011.1075338434783</v>
      </c>
    </row>
    <row r="67" spans="1:27" ht="13.5" thickBot="1" x14ac:dyDescent="0.25">
      <c r="A67" s="560"/>
      <c r="B67" s="148" t="s">
        <v>226</v>
      </c>
      <c r="C67" s="145">
        <v>363</v>
      </c>
      <c r="D67" s="145">
        <v>363</v>
      </c>
      <c r="E67" s="140">
        <v>4140</v>
      </c>
      <c r="F67" s="140">
        <v>4140</v>
      </c>
      <c r="G67" s="140">
        <v>892</v>
      </c>
      <c r="H67" s="140">
        <v>892</v>
      </c>
      <c r="I67" s="245">
        <v>447</v>
      </c>
      <c r="J67" s="245">
        <v>447</v>
      </c>
      <c r="K67" s="141">
        <v>2728</v>
      </c>
      <c r="L67" s="141">
        <v>2728</v>
      </c>
      <c r="M67" s="207">
        <v>2981</v>
      </c>
      <c r="N67" s="207">
        <v>2981</v>
      </c>
      <c r="O67" s="141">
        <v>24229</v>
      </c>
      <c r="P67" s="141">
        <v>24229</v>
      </c>
      <c r="Q67" s="141">
        <v>10994</v>
      </c>
      <c r="R67" s="141">
        <v>10994</v>
      </c>
      <c r="S67" s="141">
        <v>836</v>
      </c>
      <c r="T67" s="141">
        <v>836</v>
      </c>
      <c r="U67" s="141">
        <v>60812</v>
      </c>
      <c r="V67" s="141">
        <v>148</v>
      </c>
      <c r="W67" s="141">
        <v>1361</v>
      </c>
      <c r="X67" s="140">
        <v>9856.1306087899993</v>
      </c>
      <c r="Y67" s="249">
        <v>1384.0469427</v>
      </c>
      <c r="Z67" s="256"/>
      <c r="AA67" s="254">
        <f t="shared" si="0"/>
        <v>7338.3120674560869</v>
      </c>
    </row>
    <row r="68" spans="1:27" ht="13.5" thickBot="1" x14ac:dyDescent="0.25">
      <c r="A68" s="175"/>
      <c r="B68" s="104"/>
      <c r="C68" s="258">
        <v>43843</v>
      </c>
      <c r="D68" s="258">
        <v>43843</v>
      </c>
      <c r="E68" s="259">
        <v>37405</v>
      </c>
      <c r="F68" s="259">
        <v>37405</v>
      </c>
      <c r="G68" s="259">
        <v>33909</v>
      </c>
      <c r="H68" s="259">
        <v>33909</v>
      </c>
      <c r="I68" s="260">
        <v>37114</v>
      </c>
      <c r="J68" s="260">
        <v>37114</v>
      </c>
      <c r="K68" s="261">
        <v>49665</v>
      </c>
      <c r="L68" s="261">
        <v>49665</v>
      </c>
      <c r="M68" s="204">
        <v>50200</v>
      </c>
      <c r="N68" s="204">
        <v>50200</v>
      </c>
      <c r="O68" s="261">
        <v>77659</v>
      </c>
      <c r="P68" s="261">
        <v>77659</v>
      </c>
      <c r="Q68" s="261">
        <v>151046</v>
      </c>
      <c r="R68" s="261">
        <v>151046</v>
      </c>
      <c r="S68" s="261">
        <v>31226</v>
      </c>
      <c r="T68" s="261">
        <v>31226</v>
      </c>
      <c r="U68" s="261">
        <v>243135</v>
      </c>
      <c r="V68" s="261">
        <v>48316</v>
      </c>
      <c r="W68" s="261">
        <v>64229</v>
      </c>
      <c r="X68" s="259">
        <v>117487.55991036001</v>
      </c>
      <c r="Y68" s="262">
        <v>39397.291567299995</v>
      </c>
      <c r="Z68" s="321"/>
      <c r="AA68" s="322">
        <f t="shared" si="0"/>
        <v>66812.993542506956</v>
      </c>
    </row>
    <row r="69" spans="1:27" x14ac:dyDescent="0.2">
      <c r="A69" s="323"/>
      <c r="B69" s="317"/>
      <c r="C69" s="324"/>
      <c r="D69" s="324"/>
      <c r="E69" s="325"/>
      <c r="F69" s="325"/>
      <c r="G69" s="325"/>
      <c r="H69" s="325"/>
      <c r="I69" s="325"/>
      <c r="J69" s="325"/>
      <c r="K69" s="325"/>
      <c r="L69" s="325"/>
      <c r="M69" s="319"/>
      <c r="N69" s="319"/>
      <c r="O69" s="325"/>
      <c r="P69" s="325"/>
      <c r="Q69" s="325"/>
      <c r="R69" s="325"/>
      <c r="S69" s="325"/>
      <c r="T69" s="325"/>
      <c r="U69" s="325"/>
      <c r="V69" s="325"/>
      <c r="W69" s="325"/>
      <c r="X69" s="325"/>
      <c r="Y69" s="325"/>
      <c r="Z69" s="320"/>
      <c r="AA69" s="325"/>
    </row>
    <row r="70" spans="1:27" ht="26.25" customHeight="1" x14ac:dyDescent="0.2">
      <c r="A70" s="323"/>
      <c r="B70" s="538" t="s">
        <v>498</v>
      </c>
      <c r="C70" s="538"/>
      <c r="D70" s="538"/>
      <c r="E70" s="538"/>
      <c r="F70" s="538"/>
      <c r="G70" s="538"/>
      <c r="H70" s="538"/>
      <c r="I70" s="538"/>
      <c r="J70" s="538"/>
      <c r="K70" s="538"/>
      <c r="L70" s="538"/>
      <c r="M70" s="538"/>
      <c r="N70" s="538"/>
      <c r="O70" s="538"/>
      <c r="P70" s="325"/>
      <c r="Q70" s="325"/>
      <c r="R70" s="325"/>
      <c r="S70" s="325"/>
      <c r="T70" s="325"/>
      <c r="U70" s="325"/>
      <c r="V70" s="325"/>
      <c r="W70" s="325"/>
      <c r="X70" s="325"/>
      <c r="Y70" s="325"/>
      <c r="Z70" s="320"/>
      <c r="AA70" s="325"/>
    </row>
    <row r="71" spans="1:27" ht="6" customHeight="1" thickBot="1" x14ac:dyDescent="0.25"/>
    <row r="72" spans="1:27" ht="13.5" thickBot="1" x14ac:dyDescent="0.25">
      <c r="B72" s="507" t="s">
        <v>0</v>
      </c>
      <c r="C72" s="508"/>
      <c r="D72" s="509"/>
    </row>
  </sheetData>
  <mergeCells count="18">
    <mergeCell ref="B72:D72"/>
    <mergeCell ref="B70:O70"/>
    <mergeCell ref="A64:A67"/>
    <mergeCell ref="A44:A47"/>
    <mergeCell ref="A48:A51"/>
    <mergeCell ref="A52:A55"/>
    <mergeCell ref="A56:A59"/>
    <mergeCell ref="A60:A63"/>
    <mergeCell ref="A40:A43"/>
    <mergeCell ref="A4:A7"/>
    <mergeCell ref="A8:A11"/>
    <mergeCell ref="A12:A15"/>
    <mergeCell ref="A16:A19"/>
    <mergeCell ref="A20:A23"/>
    <mergeCell ref="A24:A27"/>
    <mergeCell ref="A28:A31"/>
    <mergeCell ref="A32:A35"/>
    <mergeCell ref="A36:A39"/>
  </mergeCells>
  <hyperlinks>
    <hyperlink ref="B72:C72" location="'Table of Contents'!A1" display="Link to Table of Contents" xr:uid="{00000000-0004-0000-1400-000000000000}"/>
    <hyperlink ref="C50" location="'Table of Contents'!A1" display="Link to Table of Contents" xr:uid="{00000000-0004-0000-1400-000001000000}"/>
    <hyperlink ref="D50" location="'Table of Contents'!A1" display="Link to Table of Contents" xr:uid="{00000000-0004-0000-1400-000002000000}"/>
  </hyperlink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rowBreaks count="1" manualBreakCount="1">
    <brk id="3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20"/>
  <sheetViews>
    <sheetView view="pageLayout" zoomScaleNormal="100" workbookViewId="0"/>
  </sheetViews>
  <sheetFormatPr defaultColWidth="9.140625" defaultRowHeight="12.75" x14ac:dyDescent="0.2"/>
  <cols>
    <col min="1" max="1" width="11.85546875" style="4" customWidth="1"/>
    <col min="2" max="2" width="19.5703125" style="4" customWidth="1"/>
    <col min="3" max="24" width="7.42578125" style="4" customWidth="1"/>
    <col min="25" max="25" width="8.28515625" style="4" customWidth="1"/>
    <col min="26" max="26" width="1.7109375" style="4" customWidth="1"/>
    <col min="27" max="27" width="8.28515625" style="4" customWidth="1"/>
    <col min="28" max="16384" width="9.140625" style="4"/>
  </cols>
  <sheetData>
    <row r="1" spans="1:27" ht="18" customHeight="1" x14ac:dyDescent="0.2">
      <c r="B1" s="257" t="s">
        <v>500</v>
      </c>
      <c r="C1" s="257"/>
      <c r="D1" s="257"/>
      <c r="E1" s="257"/>
      <c r="F1" s="257"/>
      <c r="G1" s="257"/>
      <c r="H1" s="257"/>
      <c r="I1" s="257"/>
      <c r="J1" s="257"/>
    </row>
    <row r="2" spans="1:27" ht="13.5" thickBot="1" x14ac:dyDescent="0.25">
      <c r="B2" s="27"/>
    </row>
    <row r="3" spans="1:27" ht="39" customHeight="1" thickBot="1" x14ac:dyDescent="0.25">
      <c r="A3" s="138" t="s">
        <v>311</v>
      </c>
      <c r="B3" s="166" t="s">
        <v>278</v>
      </c>
      <c r="C3" s="132" t="s">
        <v>197</v>
      </c>
      <c r="D3" s="132" t="s">
        <v>198</v>
      </c>
      <c r="E3" s="132" t="s">
        <v>199</v>
      </c>
      <c r="F3" s="132" t="s">
        <v>200</v>
      </c>
      <c r="G3" s="132" t="s">
        <v>201</v>
      </c>
      <c r="H3" s="132" t="s">
        <v>202</v>
      </c>
      <c r="I3" s="132" t="s">
        <v>203</v>
      </c>
      <c r="J3" s="132" t="s">
        <v>204</v>
      </c>
      <c r="K3" s="132" t="s">
        <v>205</v>
      </c>
      <c r="L3" s="132" t="s">
        <v>206</v>
      </c>
      <c r="M3" s="132" t="s">
        <v>207</v>
      </c>
      <c r="N3" s="132" t="s">
        <v>208</v>
      </c>
      <c r="O3" s="132" t="s">
        <v>209</v>
      </c>
      <c r="P3" s="132" t="s">
        <v>210</v>
      </c>
      <c r="Q3" s="132" t="s">
        <v>211</v>
      </c>
      <c r="R3" s="132" t="s">
        <v>212</v>
      </c>
      <c r="S3" s="132" t="s">
        <v>213</v>
      </c>
      <c r="T3" s="132" t="s">
        <v>56</v>
      </c>
      <c r="U3" s="132" t="s">
        <v>214</v>
      </c>
      <c r="V3" s="132" t="s">
        <v>215</v>
      </c>
      <c r="W3" s="132" t="s">
        <v>216</v>
      </c>
      <c r="X3" s="132" t="s">
        <v>217</v>
      </c>
      <c r="Y3" s="132" t="s">
        <v>218</v>
      </c>
      <c r="Z3" s="251"/>
      <c r="AA3" s="386" t="s">
        <v>494</v>
      </c>
    </row>
    <row r="4" spans="1:27" ht="12.75" customHeight="1" x14ac:dyDescent="0.2">
      <c r="A4" s="559" t="s">
        <v>312</v>
      </c>
      <c r="B4" s="146" t="s">
        <v>223</v>
      </c>
      <c r="C4" s="143">
        <v>0</v>
      </c>
      <c r="D4" s="143">
        <v>0</v>
      </c>
      <c r="E4" s="11">
        <v>0</v>
      </c>
      <c r="F4" s="11">
        <v>0</v>
      </c>
      <c r="G4" s="11">
        <v>0</v>
      </c>
      <c r="H4" s="11">
        <v>0</v>
      </c>
      <c r="I4" s="243">
        <v>0</v>
      </c>
      <c r="J4" s="243">
        <v>0</v>
      </c>
      <c r="K4" s="151">
        <v>0</v>
      </c>
      <c r="L4" s="151">
        <v>0</v>
      </c>
      <c r="M4" s="205">
        <v>0</v>
      </c>
      <c r="N4" s="205">
        <v>0</v>
      </c>
      <c r="O4" s="151">
        <v>0</v>
      </c>
      <c r="P4" s="151">
        <v>0</v>
      </c>
      <c r="Q4" s="151">
        <v>0</v>
      </c>
      <c r="R4" s="151">
        <v>0</v>
      </c>
      <c r="S4" s="151">
        <v>13.814387805799999</v>
      </c>
      <c r="T4" s="151">
        <v>13.814387805799999</v>
      </c>
      <c r="U4" s="151">
        <v>0</v>
      </c>
      <c r="V4" s="151">
        <v>6.7328587174400001</v>
      </c>
      <c r="W4" s="151">
        <v>0</v>
      </c>
      <c r="X4" s="150">
        <v>2.6076731999999998</v>
      </c>
      <c r="Y4" s="247">
        <v>0</v>
      </c>
      <c r="Z4" s="256"/>
      <c r="AA4" s="252">
        <f>AVERAGE(C4:Y4)</f>
        <v>1.6073611969147827</v>
      </c>
    </row>
    <row r="5" spans="1:27" ht="12.75" customHeight="1" x14ac:dyDescent="0.2">
      <c r="A5" s="559"/>
      <c r="B5" s="147" t="s">
        <v>224</v>
      </c>
      <c r="C5" s="144">
        <v>0</v>
      </c>
      <c r="D5" s="144">
        <v>0</v>
      </c>
      <c r="E5" s="15">
        <v>0</v>
      </c>
      <c r="F5" s="15">
        <v>0</v>
      </c>
      <c r="G5" s="15">
        <v>0</v>
      </c>
      <c r="H5" s="15">
        <v>0</v>
      </c>
      <c r="I5" s="244">
        <v>0</v>
      </c>
      <c r="J5" s="244">
        <v>0</v>
      </c>
      <c r="K5" s="139">
        <v>0</v>
      </c>
      <c r="L5" s="139">
        <v>0</v>
      </c>
      <c r="M5" s="206">
        <v>2.5364583333409998</v>
      </c>
      <c r="N5" s="206">
        <v>2.5364583333409998</v>
      </c>
      <c r="O5" s="139">
        <v>7.5867280506099997</v>
      </c>
      <c r="P5" s="139">
        <v>7.5867280506099997</v>
      </c>
      <c r="Q5" s="139">
        <v>21.003746157799998</v>
      </c>
      <c r="R5" s="139">
        <v>21.003746157799998</v>
      </c>
      <c r="S5" s="139">
        <v>0</v>
      </c>
      <c r="T5" s="139">
        <v>0</v>
      </c>
      <c r="U5" s="139">
        <v>65.300815373700004</v>
      </c>
      <c r="V5" s="139">
        <v>0</v>
      </c>
      <c r="W5" s="139">
        <v>0</v>
      </c>
      <c r="X5" s="15">
        <v>76.175665600000002</v>
      </c>
      <c r="Y5" s="248">
        <v>15.8370175</v>
      </c>
      <c r="Z5" s="256"/>
      <c r="AA5" s="253">
        <f t="shared" ref="AA5:AA68" si="0">AVERAGE(C5:Y5)</f>
        <v>9.5464071111826954</v>
      </c>
    </row>
    <row r="6" spans="1:27" ht="12.75" customHeight="1" x14ac:dyDescent="0.2">
      <c r="A6" s="559"/>
      <c r="B6" s="147" t="s">
        <v>225</v>
      </c>
      <c r="C6" s="144">
        <v>0</v>
      </c>
      <c r="D6" s="144">
        <v>0</v>
      </c>
      <c r="E6" s="15">
        <v>1.11697247707</v>
      </c>
      <c r="F6" s="15">
        <v>1.11697247707</v>
      </c>
      <c r="G6" s="15">
        <v>0.83744480299000001</v>
      </c>
      <c r="H6" s="15">
        <v>0.83744480299000001</v>
      </c>
      <c r="I6" s="244">
        <v>5.1363281250000004</v>
      </c>
      <c r="J6" s="244">
        <v>5.1363281250000004</v>
      </c>
      <c r="K6" s="139">
        <v>0</v>
      </c>
      <c r="L6" s="139">
        <v>0</v>
      </c>
      <c r="M6" s="206">
        <v>1.690972222224</v>
      </c>
      <c r="N6" s="206">
        <v>1.690972222224</v>
      </c>
      <c r="O6" s="139">
        <v>0.88323102678700005</v>
      </c>
      <c r="P6" s="139">
        <v>0.88323102678700005</v>
      </c>
      <c r="Q6" s="139">
        <v>1.5437051741800001</v>
      </c>
      <c r="R6" s="139">
        <v>1.5437051741800001</v>
      </c>
      <c r="S6" s="139">
        <v>0</v>
      </c>
      <c r="T6" s="139">
        <v>0</v>
      </c>
      <c r="U6" s="139">
        <v>0</v>
      </c>
      <c r="V6" s="139">
        <v>3.1684041023299998</v>
      </c>
      <c r="W6" s="139">
        <v>0</v>
      </c>
      <c r="X6" s="15">
        <v>4.5041627999999996</v>
      </c>
      <c r="Y6" s="248">
        <v>0</v>
      </c>
      <c r="Z6" s="256"/>
      <c r="AA6" s="253">
        <f t="shared" si="0"/>
        <v>1.3082554156013917</v>
      </c>
    </row>
    <row r="7" spans="1:27" ht="12.75" customHeight="1" thickBot="1" x14ac:dyDescent="0.25">
      <c r="A7" s="560"/>
      <c r="B7" s="148" t="s">
        <v>226</v>
      </c>
      <c r="C7" s="145">
        <v>0</v>
      </c>
      <c r="D7" s="145">
        <v>0</v>
      </c>
      <c r="E7" s="140">
        <v>0</v>
      </c>
      <c r="F7" s="140">
        <v>0</v>
      </c>
      <c r="G7" s="140">
        <v>0</v>
      </c>
      <c r="H7" s="140">
        <v>0</v>
      </c>
      <c r="I7" s="245">
        <v>0</v>
      </c>
      <c r="J7" s="245">
        <v>0</v>
      </c>
      <c r="K7" s="141">
        <v>6.4501342773500001</v>
      </c>
      <c r="L7" s="141">
        <v>6.4501342773500001</v>
      </c>
      <c r="M7" s="207">
        <v>0</v>
      </c>
      <c r="N7" s="207">
        <v>0</v>
      </c>
      <c r="O7" s="141">
        <v>0</v>
      </c>
      <c r="P7" s="141">
        <v>0</v>
      </c>
      <c r="Q7" s="141">
        <v>0</v>
      </c>
      <c r="R7" s="141">
        <v>0</v>
      </c>
      <c r="S7" s="141">
        <v>0</v>
      </c>
      <c r="T7" s="141">
        <v>0</v>
      </c>
      <c r="U7" s="141">
        <v>0</v>
      </c>
      <c r="V7" s="141">
        <v>0</v>
      </c>
      <c r="W7" s="141">
        <v>0</v>
      </c>
      <c r="X7" s="140">
        <v>0</v>
      </c>
      <c r="Y7" s="249">
        <v>0</v>
      </c>
      <c r="Z7" s="256"/>
      <c r="AA7" s="254">
        <f t="shared" si="0"/>
        <v>0.56088124150869567</v>
      </c>
    </row>
    <row r="8" spans="1:27" ht="12.75" customHeight="1" x14ac:dyDescent="0.2">
      <c r="A8" s="559" t="s">
        <v>313</v>
      </c>
      <c r="B8" s="146" t="s">
        <v>223</v>
      </c>
      <c r="C8" s="143">
        <v>148.12386721550999</v>
      </c>
      <c r="D8" s="143">
        <v>148.12386721550999</v>
      </c>
      <c r="E8" s="11">
        <v>50.19673815833</v>
      </c>
      <c r="F8" s="11">
        <v>50.19673815833</v>
      </c>
      <c r="G8" s="11">
        <v>140.95290389100001</v>
      </c>
      <c r="H8" s="11">
        <v>140.95290389100001</v>
      </c>
      <c r="I8" s="243">
        <v>94.0791228561</v>
      </c>
      <c r="J8" s="243">
        <v>94.0791228561</v>
      </c>
      <c r="K8" s="142">
        <v>35.447551858799997</v>
      </c>
      <c r="L8" s="142">
        <v>35.447551858799997</v>
      </c>
      <c r="M8" s="208">
        <v>1.14673992407</v>
      </c>
      <c r="N8" s="208">
        <v>1.14673992407</v>
      </c>
      <c r="O8" s="142">
        <v>106.5631999953</v>
      </c>
      <c r="P8" s="142">
        <v>106.5631999953</v>
      </c>
      <c r="Q8" s="142">
        <v>52.081355255539997</v>
      </c>
      <c r="R8" s="142">
        <v>52.081355255539997</v>
      </c>
      <c r="S8" s="142">
        <v>23.065849708361</v>
      </c>
      <c r="T8" s="142">
        <v>23.065849708361</v>
      </c>
      <c r="U8" s="142">
        <v>121.4277535602</v>
      </c>
      <c r="V8" s="142">
        <v>25.435943610999999</v>
      </c>
      <c r="W8" s="142">
        <v>173.73520132300001</v>
      </c>
      <c r="X8" s="11">
        <v>427.18944099999999</v>
      </c>
      <c r="Y8" s="247">
        <v>83.0217478</v>
      </c>
      <c r="Z8" s="256"/>
      <c r="AA8" s="252">
        <f t="shared" si="0"/>
        <v>92.788032392183553</v>
      </c>
    </row>
    <row r="9" spans="1:27" ht="12.75" customHeight="1" x14ac:dyDescent="0.2">
      <c r="A9" s="559"/>
      <c r="B9" s="147" t="s">
        <v>224</v>
      </c>
      <c r="C9" s="144">
        <v>28.5320857526</v>
      </c>
      <c r="D9" s="144">
        <v>28.5320857526</v>
      </c>
      <c r="E9" s="15">
        <v>76.654213880900002</v>
      </c>
      <c r="F9" s="15">
        <v>76.654213880900002</v>
      </c>
      <c r="G9" s="15">
        <v>379.79619969800001</v>
      </c>
      <c r="H9" s="15">
        <v>379.79619969800001</v>
      </c>
      <c r="I9" s="244">
        <v>24.703292410700001</v>
      </c>
      <c r="J9" s="244">
        <v>24.703292410700001</v>
      </c>
      <c r="K9" s="139">
        <v>193.54707704699999</v>
      </c>
      <c r="L9" s="139">
        <v>193.54707704699999</v>
      </c>
      <c r="M9" s="206">
        <v>12.9051148489</v>
      </c>
      <c r="N9" s="206">
        <v>12.9051148489</v>
      </c>
      <c r="O9" s="139">
        <v>0</v>
      </c>
      <c r="P9" s="139">
        <v>0</v>
      </c>
      <c r="Q9" s="139">
        <v>6.9597942073000005E-2</v>
      </c>
      <c r="R9" s="139">
        <v>6.9597942073000005E-2</v>
      </c>
      <c r="S9" s="139">
        <v>24.368749585010001</v>
      </c>
      <c r="T9" s="139">
        <v>24.368749585010001</v>
      </c>
      <c r="U9" s="139">
        <v>15.7855101675</v>
      </c>
      <c r="V9" s="139">
        <v>21.805783271799999</v>
      </c>
      <c r="W9" s="139">
        <v>42.034480168400002</v>
      </c>
      <c r="X9" s="15">
        <v>288.94185320000003</v>
      </c>
      <c r="Y9" s="248">
        <v>2.1479194000000001</v>
      </c>
      <c r="Z9" s="256"/>
      <c r="AA9" s="253">
        <f t="shared" si="0"/>
        <v>80.516009066872414</v>
      </c>
    </row>
    <row r="10" spans="1:27" ht="12.75" customHeight="1" x14ac:dyDescent="0.2">
      <c r="A10" s="559"/>
      <c r="B10" s="147" t="s">
        <v>225</v>
      </c>
      <c r="C10" s="144">
        <v>0</v>
      </c>
      <c r="D10" s="144">
        <v>0</v>
      </c>
      <c r="E10" s="15">
        <v>0.46430084745700001</v>
      </c>
      <c r="F10" s="15">
        <v>0.46430084745700001</v>
      </c>
      <c r="G10" s="15">
        <v>2.2114746093700002</v>
      </c>
      <c r="H10" s="15">
        <v>2.2114746093700002</v>
      </c>
      <c r="I10" s="244">
        <v>0</v>
      </c>
      <c r="J10" s="244">
        <v>0</v>
      </c>
      <c r="K10" s="139">
        <v>0</v>
      </c>
      <c r="L10" s="139">
        <v>0</v>
      </c>
      <c r="M10" s="206">
        <v>0</v>
      </c>
      <c r="N10" s="206">
        <v>0</v>
      </c>
      <c r="O10" s="139">
        <v>8.58472921081</v>
      </c>
      <c r="P10" s="139">
        <v>8.58472921081</v>
      </c>
      <c r="Q10" s="139">
        <v>1.85704985119</v>
      </c>
      <c r="R10" s="139">
        <v>1.85704985119</v>
      </c>
      <c r="S10" s="139">
        <v>3.7187499366700001</v>
      </c>
      <c r="T10" s="139">
        <v>3.7187499366700001</v>
      </c>
      <c r="U10" s="139">
        <v>0</v>
      </c>
      <c r="V10" s="139">
        <v>2.0456864833799999</v>
      </c>
      <c r="W10" s="139">
        <v>19.4258563703</v>
      </c>
      <c r="X10" s="15">
        <v>24.6431817</v>
      </c>
      <c r="Y10" s="248">
        <v>0</v>
      </c>
      <c r="Z10" s="256"/>
      <c r="AA10" s="253">
        <f t="shared" si="0"/>
        <v>3.4690144984640874</v>
      </c>
    </row>
    <row r="11" spans="1:27" ht="12.75" customHeight="1" thickBot="1" x14ac:dyDescent="0.25">
      <c r="A11" s="560"/>
      <c r="B11" s="148" t="s">
        <v>226</v>
      </c>
      <c r="C11" s="145">
        <v>0</v>
      </c>
      <c r="D11" s="145">
        <v>0</v>
      </c>
      <c r="E11" s="140">
        <v>0</v>
      </c>
      <c r="F11" s="140">
        <v>0</v>
      </c>
      <c r="G11" s="140">
        <v>0</v>
      </c>
      <c r="H11" s="140">
        <v>0</v>
      </c>
      <c r="I11" s="245">
        <v>0</v>
      </c>
      <c r="J11" s="245">
        <v>0</v>
      </c>
      <c r="K11" s="141">
        <v>0</v>
      </c>
      <c r="L11" s="141">
        <v>0</v>
      </c>
      <c r="M11" s="207">
        <v>0</v>
      </c>
      <c r="N11" s="207">
        <v>0</v>
      </c>
      <c r="O11" s="141">
        <v>0</v>
      </c>
      <c r="P11" s="141">
        <v>0</v>
      </c>
      <c r="Q11" s="141">
        <v>0</v>
      </c>
      <c r="R11" s="141">
        <v>0</v>
      </c>
      <c r="S11" s="141">
        <v>0</v>
      </c>
      <c r="T11" s="141">
        <v>0</v>
      </c>
      <c r="U11" s="141">
        <v>0</v>
      </c>
      <c r="V11" s="141">
        <v>149.02516078900001</v>
      </c>
      <c r="W11" s="141">
        <v>0</v>
      </c>
      <c r="X11" s="140">
        <v>0</v>
      </c>
      <c r="Y11" s="249">
        <v>99.551394799999997</v>
      </c>
      <c r="Z11" s="256"/>
      <c r="AA11" s="254">
        <f t="shared" si="0"/>
        <v>10.807676329956521</v>
      </c>
    </row>
    <row r="12" spans="1:27" ht="12.75" customHeight="1" x14ac:dyDescent="0.2">
      <c r="A12" s="559" t="s">
        <v>314</v>
      </c>
      <c r="B12" s="146" t="s">
        <v>223</v>
      </c>
      <c r="C12" s="143">
        <v>0</v>
      </c>
      <c r="D12" s="143">
        <v>0</v>
      </c>
      <c r="E12" s="11">
        <v>0</v>
      </c>
      <c r="F12" s="11">
        <v>0</v>
      </c>
      <c r="G12" s="11">
        <v>0</v>
      </c>
      <c r="H12" s="11">
        <v>0</v>
      </c>
      <c r="I12" s="243">
        <v>0</v>
      </c>
      <c r="J12" s="243">
        <v>0</v>
      </c>
      <c r="K12" s="142">
        <v>0</v>
      </c>
      <c r="L12" s="142">
        <v>0</v>
      </c>
      <c r="M12" s="208">
        <v>0</v>
      </c>
      <c r="N12" s="208">
        <v>0</v>
      </c>
      <c r="O12" s="142">
        <v>0</v>
      </c>
      <c r="P12" s="142">
        <v>0</v>
      </c>
      <c r="Q12" s="142">
        <v>0</v>
      </c>
      <c r="R12" s="142">
        <v>0</v>
      </c>
      <c r="S12" s="142">
        <v>0</v>
      </c>
      <c r="T12" s="142">
        <v>0</v>
      </c>
      <c r="U12" s="142">
        <v>0</v>
      </c>
      <c r="V12" s="142">
        <v>0</v>
      </c>
      <c r="W12" s="142">
        <v>0</v>
      </c>
      <c r="X12" s="11">
        <v>0</v>
      </c>
      <c r="Y12" s="247">
        <v>0</v>
      </c>
      <c r="Z12" s="256"/>
      <c r="AA12" s="252">
        <f t="shared" si="0"/>
        <v>0</v>
      </c>
    </row>
    <row r="13" spans="1:27" ht="12.75" customHeight="1" x14ac:dyDescent="0.2">
      <c r="A13" s="559"/>
      <c r="B13" s="147" t="s">
        <v>224</v>
      </c>
      <c r="C13" s="144">
        <v>0</v>
      </c>
      <c r="D13" s="144">
        <v>0</v>
      </c>
      <c r="E13" s="15">
        <v>0</v>
      </c>
      <c r="F13" s="15">
        <v>0</v>
      </c>
      <c r="G13" s="15">
        <v>0</v>
      </c>
      <c r="H13" s="15">
        <v>0</v>
      </c>
      <c r="I13" s="244">
        <v>0</v>
      </c>
      <c r="J13" s="244">
        <v>0</v>
      </c>
      <c r="K13" s="139">
        <v>0</v>
      </c>
      <c r="L13" s="139">
        <v>0</v>
      </c>
      <c r="M13" s="206">
        <v>0</v>
      </c>
      <c r="N13" s="206">
        <v>0</v>
      </c>
      <c r="O13" s="139">
        <v>0</v>
      </c>
      <c r="P13" s="139">
        <v>0</v>
      </c>
      <c r="Q13" s="139">
        <v>0</v>
      </c>
      <c r="R13" s="139">
        <v>0</v>
      </c>
      <c r="S13" s="139">
        <v>0</v>
      </c>
      <c r="T13" s="139">
        <v>0</v>
      </c>
      <c r="U13" s="139">
        <v>0</v>
      </c>
      <c r="V13" s="139">
        <v>0</v>
      </c>
      <c r="W13" s="139">
        <v>0</v>
      </c>
      <c r="X13" s="15">
        <v>0</v>
      </c>
      <c r="Y13" s="248">
        <v>0</v>
      </c>
      <c r="Z13" s="256"/>
      <c r="AA13" s="253">
        <f t="shared" si="0"/>
        <v>0</v>
      </c>
    </row>
    <row r="14" spans="1:27" ht="12.75" customHeight="1" x14ac:dyDescent="0.2">
      <c r="A14" s="559"/>
      <c r="B14" s="147" t="s">
        <v>225</v>
      </c>
      <c r="C14" s="144">
        <v>0</v>
      </c>
      <c r="D14" s="144">
        <v>0</v>
      </c>
      <c r="E14" s="15">
        <v>0</v>
      </c>
      <c r="F14" s="15">
        <v>0</v>
      </c>
      <c r="G14" s="15">
        <v>0</v>
      </c>
      <c r="H14" s="15">
        <v>0</v>
      </c>
      <c r="I14" s="244">
        <v>0</v>
      </c>
      <c r="J14" s="244">
        <v>0</v>
      </c>
      <c r="K14" s="139">
        <v>0</v>
      </c>
      <c r="L14" s="139">
        <v>0</v>
      </c>
      <c r="M14" s="206">
        <v>0</v>
      </c>
      <c r="N14" s="206">
        <v>0</v>
      </c>
      <c r="O14" s="139">
        <v>0</v>
      </c>
      <c r="P14" s="139">
        <v>0</v>
      </c>
      <c r="Q14" s="139">
        <v>0</v>
      </c>
      <c r="R14" s="139">
        <v>0</v>
      </c>
      <c r="S14" s="139">
        <v>0</v>
      </c>
      <c r="T14" s="139">
        <v>0</v>
      </c>
      <c r="U14" s="139">
        <v>0</v>
      </c>
      <c r="V14" s="139">
        <v>0</v>
      </c>
      <c r="W14" s="139">
        <v>0</v>
      </c>
      <c r="X14" s="15">
        <v>0</v>
      </c>
      <c r="Y14" s="248">
        <v>0</v>
      </c>
      <c r="Z14" s="256"/>
      <c r="AA14" s="253">
        <f t="shared" si="0"/>
        <v>0</v>
      </c>
    </row>
    <row r="15" spans="1:27" ht="12.75" customHeight="1" thickBot="1" x14ac:dyDescent="0.25">
      <c r="A15" s="560"/>
      <c r="B15" s="148" t="s">
        <v>226</v>
      </c>
      <c r="C15" s="145">
        <v>0</v>
      </c>
      <c r="D15" s="145">
        <v>0</v>
      </c>
      <c r="E15" s="140">
        <v>0</v>
      </c>
      <c r="F15" s="140">
        <v>0</v>
      </c>
      <c r="G15" s="140">
        <v>0</v>
      </c>
      <c r="H15" s="140">
        <v>0</v>
      </c>
      <c r="I15" s="245">
        <v>0</v>
      </c>
      <c r="J15" s="245">
        <v>0</v>
      </c>
      <c r="K15" s="141">
        <v>0</v>
      </c>
      <c r="L15" s="141">
        <v>0</v>
      </c>
      <c r="M15" s="207">
        <v>0</v>
      </c>
      <c r="N15" s="207">
        <v>0</v>
      </c>
      <c r="O15" s="141">
        <v>0</v>
      </c>
      <c r="P15" s="141">
        <v>0</v>
      </c>
      <c r="Q15" s="141">
        <v>0</v>
      </c>
      <c r="R15" s="141">
        <v>0</v>
      </c>
      <c r="S15" s="141">
        <v>0</v>
      </c>
      <c r="T15" s="141">
        <v>0</v>
      </c>
      <c r="U15" s="141">
        <v>0</v>
      </c>
      <c r="V15" s="141">
        <v>0</v>
      </c>
      <c r="W15" s="141">
        <v>0</v>
      </c>
      <c r="X15" s="140">
        <v>0</v>
      </c>
      <c r="Y15" s="249">
        <v>0</v>
      </c>
      <c r="Z15" s="256"/>
      <c r="AA15" s="254">
        <f t="shared" si="0"/>
        <v>0</v>
      </c>
    </row>
    <row r="16" spans="1:27" ht="12.75" customHeight="1" x14ac:dyDescent="0.2">
      <c r="A16" s="559" t="s">
        <v>315</v>
      </c>
      <c r="B16" s="146" t="s">
        <v>223</v>
      </c>
      <c r="C16" s="143">
        <v>0</v>
      </c>
      <c r="D16" s="143">
        <v>0</v>
      </c>
      <c r="E16" s="11">
        <v>0</v>
      </c>
      <c r="F16" s="11">
        <v>0</v>
      </c>
      <c r="G16" s="11">
        <v>0</v>
      </c>
      <c r="H16" s="11">
        <v>0</v>
      </c>
      <c r="I16" s="243">
        <v>0</v>
      </c>
      <c r="J16" s="243">
        <v>0</v>
      </c>
      <c r="K16" s="142">
        <v>0</v>
      </c>
      <c r="L16" s="142">
        <v>0</v>
      </c>
      <c r="M16" s="208">
        <v>0</v>
      </c>
      <c r="N16" s="208">
        <v>0</v>
      </c>
      <c r="O16" s="142">
        <v>0</v>
      </c>
      <c r="P16" s="142">
        <v>0</v>
      </c>
      <c r="Q16" s="142">
        <v>0</v>
      </c>
      <c r="R16" s="142">
        <v>0</v>
      </c>
      <c r="S16" s="142">
        <v>0</v>
      </c>
      <c r="T16" s="142">
        <v>0</v>
      </c>
      <c r="U16" s="142">
        <v>0</v>
      </c>
      <c r="V16" s="142">
        <v>0</v>
      </c>
      <c r="W16" s="142">
        <v>0</v>
      </c>
      <c r="X16" s="11">
        <v>0</v>
      </c>
      <c r="Y16" s="247">
        <v>0</v>
      </c>
      <c r="Z16" s="256"/>
      <c r="AA16" s="252">
        <f t="shared" si="0"/>
        <v>0</v>
      </c>
    </row>
    <row r="17" spans="1:27" ht="12.75" customHeight="1" x14ac:dyDescent="0.2">
      <c r="A17" s="559"/>
      <c r="B17" s="147" t="s">
        <v>224</v>
      </c>
      <c r="C17" s="144">
        <v>0</v>
      </c>
      <c r="D17" s="144">
        <v>0</v>
      </c>
      <c r="E17" s="15">
        <v>0</v>
      </c>
      <c r="F17" s="15">
        <v>0</v>
      </c>
      <c r="G17" s="15">
        <v>0</v>
      </c>
      <c r="H17" s="15">
        <v>0</v>
      </c>
      <c r="I17" s="244">
        <v>0</v>
      </c>
      <c r="J17" s="244">
        <v>0</v>
      </c>
      <c r="K17" s="139">
        <v>0</v>
      </c>
      <c r="L17" s="139">
        <v>0</v>
      </c>
      <c r="M17" s="206">
        <v>0</v>
      </c>
      <c r="N17" s="206">
        <v>0</v>
      </c>
      <c r="O17" s="139">
        <v>0</v>
      </c>
      <c r="P17" s="139">
        <v>0</v>
      </c>
      <c r="Q17" s="139">
        <v>0</v>
      </c>
      <c r="R17" s="139">
        <v>0</v>
      </c>
      <c r="S17" s="139">
        <v>0</v>
      </c>
      <c r="T17" s="139">
        <v>0</v>
      </c>
      <c r="U17" s="139">
        <v>0</v>
      </c>
      <c r="V17" s="139">
        <v>0</v>
      </c>
      <c r="W17" s="139">
        <v>0</v>
      </c>
      <c r="X17" s="15">
        <v>0</v>
      </c>
      <c r="Y17" s="248">
        <v>0</v>
      </c>
      <c r="Z17" s="256"/>
      <c r="AA17" s="253">
        <f t="shared" si="0"/>
        <v>0</v>
      </c>
    </row>
    <row r="18" spans="1:27" ht="12.75" customHeight="1" x14ac:dyDescent="0.2">
      <c r="A18" s="559"/>
      <c r="B18" s="147" t="s">
        <v>225</v>
      </c>
      <c r="C18" s="144">
        <v>0</v>
      </c>
      <c r="D18" s="144">
        <v>0</v>
      </c>
      <c r="E18" s="15">
        <v>0</v>
      </c>
      <c r="F18" s="15">
        <v>0</v>
      </c>
      <c r="G18" s="15">
        <v>0</v>
      </c>
      <c r="H18" s="15">
        <v>0</v>
      </c>
      <c r="I18" s="244">
        <v>0.21050525102500001</v>
      </c>
      <c r="J18" s="244">
        <v>0.21050525102500001</v>
      </c>
      <c r="K18" s="139">
        <v>0</v>
      </c>
      <c r="L18" s="139">
        <v>0</v>
      </c>
      <c r="M18" s="206">
        <v>17.385308159699999</v>
      </c>
      <c r="N18" s="206">
        <v>17.385308159699999</v>
      </c>
      <c r="O18" s="139">
        <v>3.0165736607100002</v>
      </c>
      <c r="P18" s="139">
        <v>3.0165736607100002</v>
      </c>
      <c r="Q18" s="139">
        <v>0</v>
      </c>
      <c r="R18" s="139">
        <v>0</v>
      </c>
      <c r="S18" s="139">
        <v>0</v>
      </c>
      <c r="T18" s="139">
        <v>0</v>
      </c>
      <c r="U18" s="139">
        <v>0</v>
      </c>
      <c r="V18" s="139">
        <v>1.76125954092</v>
      </c>
      <c r="W18" s="139">
        <v>0</v>
      </c>
      <c r="X18" s="15">
        <v>0</v>
      </c>
      <c r="Y18" s="248">
        <v>1.9836852</v>
      </c>
      <c r="Z18" s="256"/>
      <c r="AA18" s="253">
        <f t="shared" si="0"/>
        <v>1.955205168860435</v>
      </c>
    </row>
    <row r="19" spans="1:27" ht="12.75" customHeight="1" thickBot="1" x14ac:dyDescent="0.25">
      <c r="A19" s="560"/>
      <c r="B19" s="148" t="s">
        <v>226</v>
      </c>
      <c r="C19" s="145">
        <v>0</v>
      </c>
      <c r="D19" s="145">
        <v>0</v>
      </c>
      <c r="E19" s="140">
        <v>0</v>
      </c>
      <c r="F19" s="140">
        <v>0</v>
      </c>
      <c r="G19" s="140">
        <v>0</v>
      </c>
      <c r="H19" s="140">
        <v>0</v>
      </c>
      <c r="I19" s="245">
        <v>0</v>
      </c>
      <c r="J19" s="245">
        <v>0</v>
      </c>
      <c r="K19" s="141">
        <v>0</v>
      </c>
      <c r="L19" s="141">
        <v>0</v>
      </c>
      <c r="M19" s="207">
        <v>0</v>
      </c>
      <c r="N19" s="207">
        <v>0</v>
      </c>
      <c r="O19" s="141">
        <v>0</v>
      </c>
      <c r="P19" s="141">
        <v>0</v>
      </c>
      <c r="Q19" s="141">
        <v>0</v>
      </c>
      <c r="R19" s="141">
        <v>0</v>
      </c>
      <c r="S19" s="141">
        <v>0</v>
      </c>
      <c r="T19" s="141">
        <v>0</v>
      </c>
      <c r="U19" s="141">
        <v>0</v>
      </c>
      <c r="V19" s="141">
        <v>0</v>
      </c>
      <c r="W19" s="141">
        <v>0</v>
      </c>
      <c r="X19" s="140">
        <v>0</v>
      </c>
      <c r="Y19" s="249">
        <v>0</v>
      </c>
      <c r="Z19" s="256"/>
      <c r="AA19" s="254">
        <f t="shared" si="0"/>
        <v>0</v>
      </c>
    </row>
    <row r="20" spans="1:27" ht="12.75" customHeight="1" x14ac:dyDescent="0.2">
      <c r="A20" s="559" t="s">
        <v>316</v>
      </c>
      <c r="B20" s="146" t="s">
        <v>223</v>
      </c>
      <c r="C20" s="143">
        <v>0</v>
      </c>
      <c r="D20" s="143">
        <v>0</v>
      </c>
      <c r="E20" s="11">
        <v>2.4061264822199999</v>
      </c>
      <c r="F20" s="11">
        <v>2.4061264822199999</v>
      </c>
      <c r="G20" s="11">
        <v>7.7529481132000004</v>
      </c>
      <c r="H20" s="11">
        <v>7.7529481132000004</v>
      </c>
      <c r="I20" s="243">
        <v>14.7159877232</v>
      </c>
      <c r="J20" s="243">
        <v>14.7159877232</v>
      </c>
      <c r="K20" s="142">
        <v>0</v>
      </c>
      <c r="L20" s="142">
        <v>0</v>
      </c>
      <c r="M20" s="208">
        <v>14.724140625</v>
      </c>
      <c r="N20" s="208">
        <v>14.724140625</v>
      </c>
      <c r="O20" s="142">
        <v>7.6007279829599996</v>
      </c>
      <c r="P20" s="142">
        <v>7.6007279829599996</v>
      </c>
      <c r="Q20" s="142">
        <v>14.267578125009999</v>
      </c>
      <c r="R20" s="142">
        <v>14.267578125009999</v>
      </c>
      <c r="S20" s="142">
        <v>4.0906249303370004</v>
      </c>
      <c r="T20" s="142">
        <v>4.0906249303370004</v>
      </c>
      <c r="U20" s="142">
        <v>3.3607860356599999</v>
      </c>
      <c r="V20" s="142">
        <v>0</v>
      </c>
      <c r="W20" s="142">
        <v>0</v>
      </c>
      <c r="X20" s="11">
        <v>36.981630000000003</v>
      </c>
      <c r="Y20" s="247">
        <v>22.714058999999999</v>
      </c>
      <c r="Z20" s="256"/>
      <c r="AA20" s="252">
        <f t="shared" si="0"/>
        <v>8.4422931738919118</v>
      </c>
    </row>
    <row r="21" spans="1:27" ht="12.75" customHeight="1" x14ac:dyDescent="0.2">
      <c r="A21" s="559"/>
      <c r="B21" s="147" t="s">
        <v>224</v>
      </c>
      <c r="C21" s="144">
        <v>0</v>
      </c>
      <c r="D21" s="144">
        <v>0</v>
      </c>
      <c r="E21" s="15">
        <v>0</v>
      </c>
      <c r="F21" s="15">
        <v>0</v>
      </c>
      <c r="G21" s="15">
        <v>0</v>
      </c>
      <c r="H21" s="15">
        <v>0</v>
      </c>
      <c r="I21" s="244">
        <v>0</v>
      </c>
      <c r="J21" s="244">
        <v>0</v>
      </c>
      <c r="K21" s="139">
        <v>0</v>
      </c>
      <c r="L21" s="139">
        <v>0</v>
      </c>
      <c r="M21" s="206">
        <v>0</v>
      </c>
      <c r="N21" s="206">
        <v>0</v>
      </c>
      <c r="O21" s="139">
        <v>5.2141512784200001</v>
      </c>
      <c r="P21" s="139">
        <v>5.2141512784200001</v>
      </c>
      <c r="Q21" s="139">
        <v>0</v>
      </c>
      <c r="R21" s="139">
        <v>0</v>
      </c>
      <c r="S21" s="139">
        <v>0</v>
      </c>
      <c r="T21" s="139">
        <v>0</v>
      </c>
      <c r="U21" s="139">
        <v>0</v>
      </c>
      <c r="V21" s="139">
        <v>0</v>
      </c>
      <c r="W21" s="139">
        <v>0</v>
      </c>
      <c r="X21" s="15">
        <v>0</v>
      </c>
      <c r="Y21" s="248">
        <v>0</v>
      </c>
      <c r="Z21" s="256"/>
      <c r="AA21" s="253">
        <f t="shared" si="0"/>
        <v>0.45340445899304349</v>
      </c>
    </row>
    <row r="22" spans="1:27" ht="12.75" customHeight="1" x14ac:dyDescent="0.2">
      <c r="A22" s="559"/>
      <c r="B22" s="147" t="s">
        <v>225</v>
      </c>
      <c r="C22" s="144">
        <v>1.78344726563</v>
      </c>
      <c r="D22" s="144">
        <v>1.78344726563</v>
      </c>
      <c r="E22" s="15">
        <v>1.9850543478289999</v>
      </c>
      <c r="F22" s="15">
        <v>1.9850543478289999</v>
      </c>
      <c r="G22" s="15">
        <v>0</v>
      </c>
      <c r="H22" s="15">
        <v>0</v>
      </c>
      <c r="I22" s="244">
        <v>0</v>
      </c>
      <c r="J22" s="244">
        <v>0</v>
      </c>
      <c r="K22" s="139">
        <v>0</v>
      </c>
      <c r="L22" s="139">
        <v>0</v>
      </c>
      <c r="M22" s="206">
        <v>2.899171875</v>
      </c>
      <c r="N22" s="206">
        <v>2.899171875</v>
      </c>
      <c r="O22" s="139">
        <v>0.62258522727400001</v>
      </c>
      <c r="P22" s="139">
        <v>0.62258522727400001</v>
      </c>
      <c r="Q22" s="139">
        <v>0</v>
      </c>
      <c r="R22" s="139">
        <v>0</v>
      </c>
      <c r="S22" s="139">
        <v>0.30624999478499998</v>
      </c>
      <c r="T22" s="139">
        <v>0.30624999478499998</v>
      </c>
      <c r="U22" s="139">
        <v>0</v>
      </c>
      <c r="V22" s="139">
        <v>0</v>
      </c>
      <c r="W22" s="139">
        <v>6.5882640165400002</v>
      </c>
      <c r="X22" s="15">
        <v>18.61167</v>
      </c>
      <c r="Y22" s="248">
        <v>0</v>
      </c>
      <c r="Z22" s="256"/>
      <c r="AA22" s="253">
        <f t="shared" si="0"/>
        <v>1.7562152798946087</v>
      </c>
    </row>
    <row r="23" spans="1:27" ht="12.75" customHeight="1" thickBot="1" x14ac:dyDescent="0.25">
      <c r="A23" s="560"/>
      <c r="B23" s="148" t="s">
        <v>226</v>
      </c>
      <c r="C23" s="145">
        <v>0</v>
      </c>
      <c r="D23" s="145">
        <v>0</v>
      </c>
      <c r="E23" s="140">
        <v>0</v>
      </c>
      <c r="F23" s="140">
        <v>0</v>
      </c>
      <c r="G23" s="140">
        <v>0</v>
      </c>
      <c r="H23" s="140">
        <v>0</v>
      </c>
      <c r="I23" s="245">
        <v>0</v>
      </c>
      <c r="J23" s="245">
        <v>0</v>
      </c>
      <c r="K23" s="141">
        <v>0</v>
      </c>
      <c r="L23" s="141">
        <v>0</v>
      </c>
      <c r="M23" s="207">
        <v>0</v>
      </c>
      <c r="N23" s="207">
        <v>0</v>
      </c>
      <c r="O23" s="141">
        <v>0</v>
      </c>
      <c r="P23" s="141">
        <v>0</v>
      </c>
      <c r="Q23" s="141">
        <v>0</v>
      </c>
      <c r="R23" s="141">
        <v>0</v>
      </c>
      <c r="S23" s="141">
        <v>0</v>
      </c>
      <c r="T23" s="141">
        <v>0</v>
      </c>
      <c r="U23" s="141">
        <v>0</v>
      </c>
      <c r="V23" s="141">
        <v>0</v>
      </c>
      <c r="W23" s="141">
        <v>0</v>
      </c>
      <c r="X23" s="140">
        <v>0</v>
      </c>
      <c r="Y23" s="249">
        <v>0</v>
      </c>
      <c r="Z23" s="256"/>
      <c r="AA23" s="254">
        <f t="shared" si="0"/>
        <v>0</v>
      </c>
    </row>
    <row r="24" spans="1:27" ht="12.75" customHeight="1" x14ac:dyDescent="0.2">
      <c r="A24" s="559" t="s">
        <v>317</v>
      </c>
      <c r="B24" s="146" t="s">
        <v>223</v>
      </c>
      <c r="C24" s="143">
        <v>1867.1455258000001</v>
      </c>
      <c r="D24" s="143">
        <v>1867.1455258000001</v>
      </c>
      <c r="E24" s="11">
        <v>63.441616187800001</v>
      </c>
      <c r="F24" s="11">
        <v>63.441616187800001</v>
      </c>
      <c r="G24" s="11">
        <v>95.934248304400001</v>
      </c>
      <c r="H24" s="11">
        <v>95.934248304400001</v>
      </c>
      <c r="I24" s="243">
        <v>2239.0626812</v>
      </c>
      <c r="J24" s="243">
        <v>2239.0626812</v>
      </c>
      <c r="K24" s="142">
        <v>43.52973026998</v>
      </c>
      <c r="L24" s="142">
        <v>43.52973026998</v>
      </c>
      <c r="M24" s="208">
        <v>844.01361086278996</v>
      </c>
      <c r="N24" s="208">
        <v>844.01361086278996</v>
      </c>
      <c r="O24" s="142">
        <v>2222.86466393</v>
      </c>
      <c r="P24" s="142">
        <v>2222.86466393</v>
      </c>
      <c r="Q24" s="142">
        <v>744.48717485600002</v>
      </c>
      <c r="R24" s="142">
        <v>744.48717485600002</v>
      </c>
      <c r="S24" s="142">
        <v>405.57313775839998</v>
      </c>
      <c r="T24" s="142">
        <v>405.57313775839998</v>
      </c>
      <c r="U24" s="142">
        <v>902.61154365530001</v>
      </c>
      <c r="V24" s="142">
        <v>1087.21615673</v>
      </c>
      <c r="W24" s="142">
        <v>441.81077838599998</v>
      </c>
      <c r="X24" s="11">
        <v>240.52732800000001</v>
      </c>
      <c r="Y24" s="247">
        <v>55.015817400000003</v>
      </c>
      <c r="Z24" s="256"/>
      <c r="AA24" s="252">
        <f t="shared" si="0"/>
        <v>859.96897402217576</v>
      </c>
    </row>
    <row r="25" spans="1:27" ht="12.75" customHeight="1" x14ac:dyDescent="0.2">
      <c r="A25" s="559"/>
      <c r="B25" s="147" t="s">
        <v>224</v>
      </c>
      <c r="C25" s="144">
        <v>0</v>
      </c>
      <c r="D25" s="144">
        <v>0</v>
      </c>
      <c r="E25" s="15">
        <v>0</v>
      </c>
      <c r="F25" s="15">
        <v>0</v>
      </c>
      <c r="G25" s="15">
        <v>0</v>
      </c>
      <c r="H25" s="15">
        <v>0</v>
      </c>
      <c r="I25" s="244">
        <v>17.452897892399999</v>
      </c>
      <c r="J25" s="244">
        <v>17.452897892399999</v>
      </c>
      <c r="K25" s="139">
        <v>0</v>
      </c>
      <c r="L25" s="139">
        <v>0</v>
      </c>
      <c r="M25" s="206">
        <v>0</v>
      </c>
      <c r="N25" s="206">
        <v>0</v>
      </c>
      <c r="O25" s="139">
        <v>0</v>
      </c>
      <c r="P25" s="139">
        <v>0</v>
      </c>
      <c r="Q25" s="139">
        <v>0</v>
      </c>
      <c r="R25" s="139">
        <v>0</v>
      </c>
      <c r="S25" s="139">
        <v>0</v>
      </c>
      <c r="T25" s="139">
        <v>0</v>
      </c>
      <c r="U25" s="139">
        <v>0</v>
      </c>
      <c r="V25" s="139">
        <v>22.634295322</v>
      </c>
      <c r="W25" s="139">
        <v>0</v>
      </c>
      <c r="X25" s="15">
        <v>9.1612150000000003</v>
      </c>
      <c r="Y25" s="248">
        <v>0</v>
      </c>
      <c r="Z25" s="256"/>
      <c r="AA25" s="253">
        <f t="shared" si="0"/>
        <v>2.9000567872521743</v>
      </c>
    </row>
    <row r="26" spans="1:27" ht="12.75" customHeight="1" x14ac:dyDescent="0.2">
      <c r="A26" s="559"/>
      <c r="B26" s="147" t="s">
        <v>225</v>
      </c>
      <c r="C26" s="144">
        <v>24.5841346154</v>
      </c>
      <c r="D26" s="144">
        <v>24.5841346154</v>
      </c>
      <c r="E26" s="15">
        <v>56.718428286799998</v>
      </c>
      <c r="F26" s="15">
        <v>56.718428286799998</v>
      </c>
      <c r="G26" s="15">
        <v>21.1585147939</v>
      </c>
      <c r="H26" s="15">
        <v>21.1585147939</v>
      </c>
      <c r="I26" s="244">
        <v>102.792923329</v>
      </c>
      <c r="J26" s="244">
        <v>102.792923329</v>
      </c>
      <c r="K26" s="139">
        <v>8.3169540777499993</v>
      </c>
      <c r="L26" s="139">
        <v>8.3169540777499993</v>
      </c>
      <c r="M26" s="206">
        <v>49.981184344459997</v>
      </c>
      <c r="N26" s="206">
        <v>49.981184344459997</v>
      </c>
      <c r="O26" s="139">
        <v>137.84126727726999</v>
      </c>
      <c r="P26" s="139">
        <v>137.84126727726999</v>
      </c>
      <c r="Q26" s="139">
        <v>127.46802745626999</v>
      </c>
      <c r="R26" s="139">
        <v>127.46802745626999</v>
      </c>
      <c r="S26" s="139">
        <v>187.902561303</v>
      </c>
      <c r="T26" s="139">
        <v>187.902561303</v>
      </c>
      <c r="U26" s="139">
        <v>40.940264292099997</v>
      </c>
      <c r="V26" s="139">
        <v>185.313690089</v>
      </c>
      <c r="W26" s="139">
        <v>103.669604701</v>
      </c>
      <c r="X26" s="15">
        <v>34.933304</v>
      </c>
      <c r="Y26" s="248">
        <v>12.175008</v>
      </c>
      <c r="Z26" s="256"/>
      <c r="AA26" s="253">
        <f t="shared" si="0"/>
        <v>78.719994002165208</v>
      </c>
    </row>
    <row r="27" spans="1:27" ht="12.75" customHeight="1" thickBot="1" x14ac:dyDescent="0.25">
      <c r="A27" s="560"/>
      <c r="B27" s="148" t="s">
        <v>226</v>
      </c>
      <c r="C27" s="145">
        <v>0</v>
      </c>
      <c r="D27" s="145">
        <v>0</v>
      </c>
      <c r="E27" s="140">
        <v>0</v>
      </c>
      <c r="F27" s="140">
        <v>0</v>
      </c>
      <c r="G27" s="140">
        <v>33.204545454600002</v>
      </c>
      <c r="H27" s="140">
        <v>33.204545454600002</v>
      </c>
      <c r="I27" s="245">
        <v>2.6984332540799998</v>
      </c>
      <c r="J27" s="245">
        <v>2.6984332540799998</v>
      </c>
      <c r="K27" s="141">
        <v>328.92970873000002</v>
      </c>
      <c r="L27" s="141">
        <v>328.92970873000002</v>
      </c>
      <c r="M27" s="207">
        <v>472.42760617699997</v>
      </c>
      <c r="N27" s="207">
        <v>472.42760617699997</v>
      </c>
      <c r="O27" s="141">
        <v>0</v>
      </c>
      <c r="P27" s="141">
        <v>0</v>
      </c>
      <c r="Q27" s="141">
        <v>0</v>
      </c>
      <c r="R27" s="141">
        <v>0</v>
      </c>
      <c r="S27" s="141">
        <v>24.613886818299999</v>
      </c>
      <c r="T27" s="141">
        <v>24.613886818299999</v>
      </c>
      <c r="U27" s="141">
        <v>156.56426112400001</v>
      </c>
      <c r="V27" s="141">
        <v>0</v>
      </c>
      <c r="W27" s="141">
        <v>0</v>
      </c>
      <c r="X27" s="140">
        <v>90.426580999999999</v>
      </c>
      <c r="Y27" s="249">
        <v>0</v>
      </c>
      <c r="Z27" s="256"/>
      <c r="AA27" s="254">
        <f t="shared" si="0"/>
        <v>85.684313173563481</v>
      </c>
    </row>
    <row r="28" spans="1:27" ht="12.75" customHeight="1" x14ac:dyDescent="0.2">
      <c r="A28" s="559" t="s">
        <v>318</v>
      </c>
      <c r="B28" s="146" t="s">
        <v>223</v>
      </c>
      <c r="C28" s="143">
        <v>0</v>
      </c>
      <c r="D28" s="143">
        <v>0</v>
      </c>
      <c r="E28" s="11">
        <v>0</v>
      </c>
      <c r="F28" s="11">
        <v>0</v>
      </c>
      <c r="G28" s="11">
        <v>0</v>
      </c>
      <c r="H28" s="11">
        <v>0</v>
      </c>
      <c r="I28" s="243">
        <v>0</v>
      </c>
      <c r="J28" s="243">
        <v>0</v>
      </c>
      <c r="K28" s="142">
        <v>0</v>
      </c>
      <c r="L28" s="142">
        <v>0</v>
      </c>
      <c r="M28" s="208">
        <v>0</v>
      </c>
      <c r="N28" s="208">
        <v>0</v>
      </c>
      <c r="O28" s="142">
        <v>0</v>
      </c>
      <c r="P28" s="142">
        <v>0</v>
      </c>
      <c r="Q28" s="142">
        <v>0</v>
      </c>
      <c r="R28" s="142">
        <v>0</v>
      </c>
      <c r="S28" s="142">
        <v>0</v>
      </c>
      <c r="T28" s="142">
        <v>0</v>
      </c>
      <c r="U28" s="142">
        <v>0</v>
      </c>
      <c r="V28" s="142">
        <v>0</v>
      </c>
      <c r="W28" s="142">
        <v>0</v>
      </c>
      <c r="X28" s="11">
        <v>0</v>
      </c>
      <c r="Y28" s="247">
        <v>0</v>
      </c>
      <c r="Z28" s="256"/>
      <c r="AA28" s="252">
        <f t="shared" si="0"/>
        <v>0</v>
      </c>
    </row>
    <row r="29" spans="1:27" ht="12.75" customHeight="1" x14ac:dyDescent="0.2">
      <c r="A29" s="559"/>
      <c r="B29" s="147" t="s">
        <v>224</v>
      </c>
      <c r="C29" s="144">
        <v>0</v>
      </c>
      <c r="D29" s="144">
        <v>0</v>
      </c>
      <c r="E29" s="15">
        <v>0</v>
      </c>
      <c r="F29" s="15">
        <v>0</v>
      </c>
      <c r="G29" s="15">
        <v>0</v>
      </c>
      <c r="H29" s="15">
        <v>0</v>
      </c>
      <c r="I29" s="244">
        <v>0</v>
      </c>
      <c r="J29" s="244">
        <v>0</v>
      </c>
      <c r="K29" s="139">
        <v>0</v>
      </c>
      <c r="L29" s="139">
        <v>0</v>
      </c>
      <c r="M29" s="206">
        <v>0</v>
      </c>
      <c r="N29" s="206">
        <v>0</v>
      </c>
      <c r="O29" s="139">
        <v>0</v>
      </c>
      <c r="P29" s="139">
        <v>0</v>
      </c>
      <c r="Q29" s="139">
        <v>0</v>
      </c>
      <c r="R29" s="139">
        <v>0</v>
      </c>
      <c r="S29" s="139">
        <v>0</v>
      </c>
      <c r="T29" s="139">
        <v>0</v>
      </c>
      <c r="U29" s="139">
        <v>0</v>
      </c>
      <c r="V29" s="139">
        <v>0</v>
      </c>
      <c r="W29" s="139">
        <v>0</v>
      </c>
      <c r="X29" s="15">
        <v>0</v>
      </c>
      <c r="Y29" s="248">
        <v>0</v>
      </c>
      <c r="Z29" s="256"/>
      <c r="AA29" s="253">
        <f t="shared" si="0"/>
        <v>0</v>
      </c>
    </row>
    <row r="30" spans="1:27" ht="12.75" customHeight="1" x14ac:dyDescent="0.2">
      <c r="A30" s="559"/>
      <c r="B30" s="147" t="s">
        <v>225</v>
      </c>
      <c r="C30" s="144">
        <v>0</v>
      </c>
      <c r="D30" s="144">
        <v>0</v>
      </c>
      <c r="E30" s="15">
        <v>0</v>
      </c>
      <c r="F30" s="15">
        <v>0</v>
      </c>
      <c r="G30" s="15">
        <v>0</v>
      </c>
      <c r="H30" s="15">
        <v>0</v>
      </c>
      <c r="I30" s="244">
        <v>0</v>
      </c>
      <c r="J30" s="244">
        <v>0</v>
      </c>
      <c r="K30" s="139">
        <v>0</v>
      </c>
      <c r="L30" s="139">
        <v>0</v>
      </c>
      <c r="M30" s="206">
        <v>1.1625434027799999</v>
      </c>
      <c r="N30" s="206">
        <v>1.1625434027799999</v>
      </c>
      <c r="O30" s="139">
        <v>0.951171875</v>
      </c>
      <c r="P30" s="139">
        <v>0.951171875</v>
      </c>
      <c r="Q30" s="139">
        <v>0</v>
      </c>
      <c r="R30" s="139">
        <v>0</v>
      </c>
      <c r="S30" s="139">
        <v>0</v>
      </c>
      <c r="T30" s="139">
        <v>0</v>
      </c>
      <c r="U30" s="139">
        <v>0</v>
      </c>
      <c r="V30" s="139">
        <v>0</v>
      </c>
      <c r="W30" s="139">
        <v>0</v>
      </c>
      <c r="X30" s="15">
        <v>5.6499629999999996</v>
      </c>
      <c r="Y30" s="248">
        <v>0.56676720000000003</v>
      </c>
      <c r="Z30" s="256"/>
      <c r="AA30" s="253">
        <f t="shared" si="0"/>
        <v>0.454093945893913</v>
      </c>
    </row>
    <row r="31" spans="1:27" ht="12.75" customHeight="1" thickBot="1" x14ac:dyDescent="0.25">
      <c r="A31" s="560"/>
      <c r="B31" s="148" t="s">
        <v>226</v>
      </c>
      <c r="C31" s="145">
        <v>0</v>
      </c>
      <c r="D31" s="145">
        <v>0</v>
      </c>
      <c r="E31" s="140">
        <v>0</v>
      </c>
      <c r="F31" s="140">
        <v>0</v>
      </c>
      <c r="G31" s="140">
        <v>0</v>
      </c>
      <c r="H31" s="140">
        <v>0</v>
      </c>
      <c r="I31" s="245">
        <v>0</v>
      </c>
      <c r="J31" s="245">
        <v>0</v>
      </c>
      <c r="K31" s="141">
        <v>0</v>
      </c>
      <c r="L31" s="141">
        <v>0</v>
      </c>
      <c r="M31" s="207">
        <v>0</v>
      </c>
      <c r="N31" s="207">
        <v>0</v>
      </c>
      <c r="O31" s="141">
        <v>0</v>
      </c>
      <c r="P31" s="141">
        <v>0</v>
      </c>
      <c r="Q31" s="141">
        <v>0</v>
      </c>
      <c r="R31" s="141">
        <v>0</v>
      </c>
      <c r="S31" s="141">
        <v>0</v>
      </c>
      <c r="T31" s="141">
        <v>0</v>
      </c>
      <c r="U31" s="141">
        <v>0</v>
      </c>
      <c r="V31" s="141">
        <v>0</v>
      </c>
      <c r="W31" s="141">
        <v>0</v>
      </c>
      <c r="X31" s="140">
        <v>0</v>
      </c>
      <c r="Y31" s="249">
        <v>0</v>
      </c>
      <c r="Z31" s="256"/>
      <c r="AA31" s="254">
        <f t="shared" si="0"/>
        <v>0</v>
      </c>
    </row>
    <row r="32" spans="1:27" ht="12.75" customHeight="1" x14ac:dyDescent="0.2">
      <c r="A32" s="559" t="s">
        <v>319</v>
      </c>
      <c r="B32" s="146" t="s">
        <v>223</v>
      </c>
      <c r="C32" s="143">
        <v>149.88883463499999</v>
      </c>
      <c r="D32" s="143">
        <v>149.88883463499999</v>
      </c>
      <c r="E32" s="11">
        <v>104.40892113300001</v>
      </c>
      <c r="F32" s="11">
        <v>104.40892113300001</v>
      </c>
      <c r="G32" s="11">
        <v>84.784738047100006</v>
      </c>
      <c r="H32" s="11">
        <v>84.784738047100006</v>
      </c>
      <c r="I32" s="243">
        <v>105.74470402623</v>
      </c>
      <c r="J32" s="243">
        <v>105.74470402623</v>
      </c>
      <c r="K32" s="142">
        <v>30.045840992599999</v>
      </c>
      <c r="L32" s="142">
        <v>30.045840992599999</v>
      </c>
      <c r="M32" s="208">
        <v>24.893526785700001</v>
      </c>
      <c r="N32" s="208">
        <v>24.893526785700001</v>
      </c>
      <c r="O32" s="142">
        <v>21.6357631138</v>
      </c>
      <c r="P32" s="142">
        <v>21.6357631138</v>
      </c>
      <c r="Q32" s="142">
        <v>31.992347500200001</v>
      </c>
      <c r="R32" s="142">
        <v>31.992347500200001</v>
      </c>
      <c r="S32" s="142">
        <v>60.716855395540001</v>
      </c>
      <c r="T32" s="142">
        <v>60.716855395540001</v>
      </c>
      <c r="U32" s="142">
        <v>32.000881433499998</v>
      </c>
      <c r="V32" s="142">
        <v>18.682136774100002</v>
      </c>
      <c r="W32" s="142">
        <v>62.706005859599998</v>
      </c>
      <c r="X32" s="11">
        <v>15.316680399999999</v>
      </c>
      <c r="Y32" s="247">
        <v>27.528171</v>
      </c>
      <c r="Z32" s="256"/>
      <c r="AA32" s="252">
        <f t="shared" si="0"/>
        <v>60.193779944588691</v>
      </c>
    </row>
    <row r="33" spans="1:27" ht="12.75" customHeight="1" x14ac:dyDescent="0.2">
      <c r="A33" s="559"/>
      <c r="B33" s="147" t="s">
        <v>224</v>
      </c>
      <c r="C33" s="144">
        <v>226.80116891570799</v>
      </c>
      <c r="D33" s="144">
        <v>226.80116891570799</v>
      </c>
      <c r="E33" s="15">
        <v>211.2448855909</v>
      </c>
      <c r="F33" s="15">
        <v>211.2448855909</v>
      </c>
      <c r="G33" s="15">
        <v>265.48071733</v>
      </c>
      <c r="H33" s="15">
        <v>265.48071733</v>
      </c>
      <c r="I33" s="244">
        <v>177.8782865087</v>
      </c>
      <c r="J33" s="244">
        <v>177.8782865087</v>
      </c>
      <c r="K33" s="139">
        <v>494.03587431032003</v>
      </c>
      <c r="L33" s="139">
        <v>494.03587431032003</v>
      </c>
      <c r="M33" s="206">
        <v>422.56489955310002</v>
      </c>
      <c r="N33" s="206">
        <v>422.56489955310002</v>
      </c>
      <c r="O33" s="139">
        <v>70.878157552033997</v>
      </c>
      <c r="P33" s="139">
        <v>70.878157552033997</v>
      </c>
      <c r="Q33" s="139">
        <v>306.41131161968002</v>
      </c>
      <c r="R33" s="139">
        <v>306.41131161968002</v>
      </c>
      <c r="S33" s="139">
        <v>255.20295422500001</v>
      </c>
      <c r="T33" s="139">
        <v>255.20295422500001</v>
      </c>
      <c r="U33" s="139">
        <v>164.36096280800001</v>
      </c>
      <c r="V33" s="139">
        <v>212.04237309800001</v>
      </c>
      <c r="W33" s="139">
        <v>455.318659857</v>
      </c>
      <c r="X33" s="15">
        <v>599.30698440000003</v>
      </c>
      <c r="Y33" s="248">
        <v>474.6266511</v>
      </c>
      <c r="Z33" s="256"/>
      <c r="AA33" s="253">
        <f t="shared" si="0"/>
        <v>294.20226706408198</v>
      </c>
    </row>
    <row r="34" spans="1:27" ht="12.75" customHeight="1" x14ac:dyDescent="0.2">
      <c r="A34" s="559"/>
      <c r="B34" s="147" t="s">
        <v>225</v>
      </c>
      <c r="C34" s="144">
        <v>13.078613281200001</v>
      </c>
      <c r="D34" s="144">
        <v>13.078613281200001</v>
      </c>
      <c r="E34" s="15">
        <v>1.0145833333300001</v>
      </c>
      <c r="F34" s="15">
        <v>1.0145833333300001</v>
      </c>
      <c r="G34" s="15">
        <v>3.2829228118999998</v>
      </c>
      <c r="H34" s="15">
        <v>3.2829228118999998</v>
      </c>
      <c r="I34" s="244">
        <v>2.535653035418</v>
      </c>
      <c r="J34" s="244">
        <v>2.535653035418</v>
      </c>
      <c r="K34" s="139">
        <v>0</v>
      </c>
      <c r="L34" s="139">
        <v>0</v>
      </c>
      <c r="M34" s="206">
        <v>0</v>
      </c>
      <c r="N34" s="206">
        <v>0</v>
      </c>
      <c r="O34" s="139">
        <v>26.178741164430001</v>
      </c>
      <c r="P34" s="139">
        <v>26.178741164430001</v>
      </c>
      <c r="Q34" s="139">
        <v>18.768898547519999</v>
      </c>
      <c r="R34" s="139">
        <v>18.768898547519999</v>
      </c>
      <c r="S34" s="139">
        <v>0</v>
      </c>
      <c r="T34" s="139">
        <v>0</v>
      </c>
      <c r="U34" s="139">
        <v>8.0002203583699991</v>
      </c>
      <c r="V34" s="139">
        <v>14.001182980799999</v>
      </c>
      <c r="W34" s="139">
        <v>0</v>
      </c>
      <c r="X34" s="15">
        <v>12.505836</v>
      </c>
      <c r="Y34" s="248">
        <v>3.7846549999999999</v>
      </c>
      <c r="Z34" s="256"/>
      <c r="AA34" s="253">
        <f t="shared" si="0"/>
        <v>7.304813855946346</v>
      </c>
    </row>
    <row r="35" spans="1:27" ht="12.75" customHeight="1" thickBot="1" x14ac:dyDescent="0.25">
      <c r="A35" s="560"/>
      <c r="B35" s="148" t="s">
        <v>226</v>
      </c>
      <c r="C35" s="145">
        <v>0</v>
      </c>
      <c r="D35" s="145">
        <v>0</v>
      </c>
      <c r="E35" s="140">
        <v>0</v>
      </c>
      <c r="F35" s="140">
        <v>0</v>
      </c>
      <c r="G35" s="140">
        <v>0</v>
      </c>
      <c r="H35" s="140">
        <v>0</v>
      </c>
      <c r="I35" s="245">
        <v>0</v>
      </c>
      <c r="J35" s="245">
        <v>0</v>
      </c>
      <c r="K35" s="141">
        <v>0</v>
      </c>
      <c r="L35" s="141">
        <v>0</v>
      </c>
      <c r="M35" s="207">
        <v>0</v>
      </c>
      <c r="N35" s="207">
        <v>0</v>
      </c>
      <c r="O35" s="141">
        <v>42.4936035156</v>
      </c>
      <c r="P35" s="141">
        <v>42.4936035156</v>
      </c>
      <c r="Q35" s="141">
        <v>0</v>
      </c>
      <c r="R35" s="141">
        <v>0</v>
      </c>
      <c r="S35" s="141">
        <v>0</v>
      </c>
      <c r="T35" s="141">
        <v>0</v>
      </c>
      <c r="U35" s="141">
        <v>1228.5486906799999</v>
      </c>
      <c r="V35" s="141">
        <v>30.283620256900001</v>
      </c>
      <c r="W35" s="141">
        <v>0</v>
      </c>
      <c r="X35" s="140">
        <v>187.09938080000001</v>
      </c>
      <c r="Y35" s="249">
        <v>0</v>
      </c>
      <c r="Z35" s="256"/>
      <c r="AA35" s="254">
        <f t="shared" si="0"/>
        <v>66.56169125078695</v>
      </c>
    </row>
    <row r="36" spans="1:27" ht="12.75" customHeight="1" x14ac:dyDescent="0.2">
      <c r="A36" s="559" t="s">
        <v>320</v>
      </c>
      <c r="B36" s="146" t="s">
        <v>223</v>
      </c>
      <c r="C36" s="143">
        <v>5.7821237664499998</v>
      </c>
      <c r="D36" s="143">
        <v>5.7821237664499998</v>
      </c>
      <c r="E36" s="11">
        <v>10.919752706700001</v>
      </c>
      <c r="F36" s="11">
        <v>10.919752706700001</v>
      </c>
      <c r="G36" s="11">
        <v>5.5584106445500003</v>
      </c>
      <c r="H36" s="11">
        <v>5.5584106445500003</v>
      </c>
      <c r="I36" s="243">
        <v>0.39762102971399998</v>
      </c>
      <c r="J36" s="243">
        <v>0.39762102971399998</v>
      </c>
      <c r="K36" s="142">
        <v>0</v>
      </c>
      <c r="L36" s="142">
        <v>0</v>
      </c>
      <c r="M36" s="208">
        <v>2.5076349431799998</v>
      </c>
      <c r="N36" s="208">
        <v>2.5076349431799998</v>
      </c>
      <c r="O36" s="142">
        <v>4.33514873799</v>
      </c>
      <c r="P36" s="142">
        <v>4.33514873799</v>
      </c>
      <c r="Q36" s="142">
        <v>14.3176398026</v>
      </c>
      <c r="R36" s="142">
        <v>14.3176398026</v>
      </c>
      <c r="S36" s="142">
        <v>1.18812499568</v>
      </c>
      <c r="T36" s="142">
        <v>1.18812499568</v>
      </c>
      <c r="U36" s="142">
        <v>10.693410113500001</v>
      </c>
      <c r="V36" s="142">
        <v>0</v>
      </c>
      <c r="W36" s="142">
        <v>3.56689453125</v>
      </c>
      <c r="X36" s="11">
        <v>19.5970592</v>
      </c>
      <c r="Y36" s="247">
        <v>4.1880812000000001</v>
      </c>
      <c r="Z36" s="256"/>
      <c r="AA36" s="252">
        <f t="shared" si="0"/>
        <v>5.5677547086294794</v>
      </c>
    </row>
    <row r="37" spans="1:27" ht="12.75" customHeight="1" x14ac:dyDescent="0.2">
      <c r="A37" s="559"/>
      <c r="B37" s="147" t="s">
        <v>224</v>
      </c>
      <c r="C37" s="144">
        <v>0</v>
      </c>
      <c r="D37" s="144">
        <v>0</v>
      </c>
      <c r="E37" s="15">
        <v>0</v>
      </c>
      <c r="F37" s="15">
        <v>0</v>
      </c>
      <c r="G37" s="15">
        <v>5.6773071289199999</v>
      </c>
      <c r="H37" s="15">
        <v>5.6773071289199999</v>
      </c>
      <c r="I37" s="244">
        <v>0</v>
      </c>
      <c r="J37" s="244">
        <v>0</v>
      </c>
      <c r="K37" s="139">
        <v>0</v>
      </c>
      <c r="L37" s="139">
        <v>0</v>
      </c>
      <c r="M37" s="206">
        <v>0</v>
      </c>
      <c r="N37" s="206">
        <v>0</v>
      </c>
      <c r="O37" s="139">
        <v>0</v>
      </c>
      <c r="P37" s="139">
        <v>0</v>
      </c>
      <c r="Q37" s="139">
        <v>0</v>
      </c>
      <c r="R37" s="139">
        <v>0</v>
      </c>
      <c r="S37" s="139">
        <v>0</v>
      </c>
      <c r="T37" s="139">
        <v>0</v>
      </c>
      <c r="U37" s="139">
        <v>0</v>
      </c>
      <c r="V37" s="139">
        <v>0</v>
      </c>
      <c r="W37" s="139">
        <v>0</v>
      </c>
      <c r="X37" s="15">
        <v>4.1090608</v>
      </c>
      <c r="Y37" s="248">
        <v>0</v>
      </c>
      <c r="Z37" s="256"/>
      <c r="AA37" s="253">
        <f t="shared" si="0"/>
        <v>0.67233369816695654</v>
      </c>
    </row>
    <row r="38" spans="1:27" ht="12.75" customHeight="1" x14ac:dyDescent="0.2">
      <c r="A38" s="559"/>
      <c r="B38" s="147" t="s">
        <v>225</v>
      </c>
      <c r="C38" s="144">
        <v>17.171155427639999</v>
      </c>
      <c r="D38" s="144">
        <v>17.171155427639999</v>
      </c>
      <c r="E38" s="15">
        <v>35.635242372050001</v>
      </c>
      <c r="F38" s="15">
        <v>35.635242372050001</v>
      </c>
      <c r="G38" s="15">
        <v>26.097778320387999</v>
      </c>
      <c r="H38" s="15">
        <v>26.097778320387999</v>
      </c>
      <c r="I38" s="244">
        <v>32.464587602500004</v>
      </c>
      <c r="J38" s="244">
        <v>32.464587602500004</v>
      </c>
      <c r="K38" s="139">
        <v>60.841029575839997</v>
      </c>
      <c r="L38" s="139">
        <v>60.841029575839997</v>
      </c>
      <c r="M38" s="206">
        <v>40.698626893929998</v>
      </c>
      <c r="N38" s="206">
        <v>40.698626893929998</v>
      </c>
      <c r="O38" s="139">
        <v>96.031775841439995</v>
      </c>
      <c r="P38" s="139">
        <v>96.031775841439995</v>
      </c>
      <c r="Q38" s="139">
        <v>16.820723684200001</v>
      </c>
      <c r="R38" s="139">
        <v>16.820723684200001</v>
      </c>
      <c r="S38" s="139">
        <v>0</v>
      </c>
      <c r="T38" s="139">
        <v>0</v>
      </c>
      <c r="U38" s="139">
        <v>15.17445816095</v>
      </c>
      <c r="V38" s="139">
        <v>11.9021759033</v>
      </c>
      <c r="W38" s="139">
        <v>5.8259277343799996</v>
      </c>
      <c r="X38" s="15">
        <v>4.2671016000000002</v>
      </c>
      <c r="Y38" s="248">
        <v>2.6076731999999998</v>
      </c>
      <c r="Z38" s="256"/>
      <c r="AA38" s="253">
        <f t="shared" si="0"/>
        <v>30.056485914548084</v>
      </c>
    </row>
    <row r="39" spans="1:27" ht="12.75" customHeight="1" thickBot="1" x14ac:dyDescent="0.25">
      <c r="A39" s="560"/>
      <c r="B39" s="148" t="s">
        <v>226</v>
      </c>
      <c r="C39" s="145">
        <v>0</v>
      </c>
      <c r="D39" s="145">
        <v>0</v>
      </c>
      <c r="E39" s="140">
        <v>0</v>
      </c>
      <c r="F39" s="140">
        <v>0</v>
      </c>
      <c r="G39" s="140">
        <v>0.53503417968800004</v>
      </c>
      <c r="H39" s="140">
        <v>0.53503417968800004</v>
      </c>
      <c r="I39" s="245">
        <v>0</v>
      </c>
      <c r="J39" s="245">
        <v>0</v>
      </c>
      <c r="K39" s="141">
        <v>0</v>
      </c>
      <c r="L39" s="141">
        <v>0</v>
      </c>
      <c r="M39" s="207">
        <v>0</v>
      </c>
      <c r="N39" s="207">
        <v>0</v>
      </c>
      <c r="O39" s="141">
        <v>0</v>
      </c>
      <c r="P39" s="141">
        <v>0</v>
      </c>
      <c r="Q39" s="141">
        <v>463.721319902</v>
      </c>
      <c r="R39" s="141">
        <v>463.721319902</v>
      </c>
      <c r="S39" s="141">
        <v>0</v>
      </c>
      <c r="T39" s="141">
        <v>0</v>
      </c>
      <c r="U39" s="141">
        <v>0</v>
      </c>
      <c r="V39" s="141">
        <v>0</v>
      </c>
      <c r="W39" s="141">
        <v>0</v>
      </c>
      <c r="X39" s="140">
        <v>14.223672000000001</v>
      </c>
      <c r="Y39" s="249">
        <v>0</v>
      </c>
      <c r="Z39" s="256"/>
      <c r="AA39" s="254">
        <f t="shared" si="0"/>
        <v>40.988538267972871</v>
      </c>
    </row>
    <row r="40" spans="1:27" ht="12.75" customHeight="1" x14ac:dyDescent="0.2">
      <c r="A40" s="559" t="s">
        <v>321</v>
      </c>
      <c r="B40" s="146" t="s">
        <v>223</v>
      </c>
      <c r="C40" s="143">
        <v>49.668664691099998</v>
      </c>
      <c r="D40" s="143">
        <v>49.668664691099998</v>
      </c>
      <c r="E40" s="11">
        <v>46.051737253299997</v>
      </c>
      <c r="F40" s="11">
        <v>46.051737253299997</v>
      </c>
      <c r="G40" s="11">
        <v>138.15191501499999</v>
      </c>
      <c r="H40" s="11">
        <v>138.15191501499999</v>
      </c>
      <c r="I40" s="243">
        <v>29.877987132400001</v>
      </c>
      <c r="J40" s="243">
        <v>29.877987132400001</v>
      </c>
      <c r="K40" s="142">
        <v>8.6702974759699991</v>
      </c>
      <c r="L40" s="142">
        <v>8.6702974759699991</v>
      </c>
      <c r="M40" s="208">
        <v>52.846282934400001</v>
      </c>
      <c r="N40" s="208">
        <v>52.846282934400001</v>
      </c>
      <c r="O40" s="142">
        <v>61.939406622100002</v>
      </c>
      <c r="P40" s="142">
        <v>61.939406622100002</v>
      </c>
      <c r="Q40" s="142">
        <v>14.4747864262</v>
      </c>
      <c r="R40" s="142">
        <v>14.4747864262</v>
      </c>
      <c r="S40" s="142">
        <v>18.137877425189998</v>
      </c>
      <c r="T40" s="142">
        <v>18.137877425189998</v>
      </c>
      <c r="U40" s="142">
        <v>7.5267976298899999</v>
      </c>
      <c r="V40" s="142">
        <v>18.606446523199999</v>
      </c>
      <c r="W40" s="142">
        <v>21.465993848</v>
      </c>
      <c r="X40" s="11">
        <v>0</v>
      </c>
      <c r="Y40" s="247">
        <v>0</v>
      </c>
      <c r="Z40" s="256"/>
      <c r="AA40" s="252">
        <f t="shared" si="0"/>
        <v>38.575528171843921</v>
      </c>
    </row>
    <row r="41" spans="1:27" ht="12.75" customHeight="1" x14ac:dyDescent="0.2">
      <c r="A41" s="559"/>
      <c r="B41" s="147" t="s">
        <v>224</v>
      </c>
      <c r="C41" s="144">
        <v>2204.89977044541</v>
      </c>
      <c r="D41" s="144">
        <v>2204.89977044541</v>
      </c>
      <c r="E41" s="15">
        <v>1524.6984786200001</v>
      </c>
      <c r="F41" s="15">
        <v>1524.6984786200001</v>
      </c>
      <c r="G41" s="15">
        <v>2239.1745903219999</v>
      </c>
      <c r="H41" s="15">
        <v>2239.1745903219999</v>
      </c>
      <c r="I41" s="244">
        <v>399.43623621400002</v>
      </c>
      <c r="J41" s="244">
        <v>399.43623621400002</v>
      </c>
      <c r="K41" s="139">
        <v>1774.6169151900001</v>
      </c>
      <c r="L41" s="139">
        <v>1774.6169151900001</v>
      </c>
      <c r="M41" s="206">
        <v>1966.15553577181</v>
      </c>
      <c r="N41" s="206">
        <v>1966.15553577181</v>
      </c>
      <c r="O41" s="139">
        <v>1934.1400669707</v>
      </c>
      <c r="P41" s="139">
        <v>1934.1400669707</v>
      </c>
      <c r="Q41" s="139">
        <v>685.17013693210004</v>
      </c>
      <c r="R41" s="139">
        <v>685.17013693210004</v>
      </c>
      <c r="S41" s="139">
        <v>288.74242082270001</v>
      </c>
      <c r="T41" s="139">
        <v>288.74242082270001</v>
      </c>
      <c r="U41" s="139">
        <v>1740.1642520291</v>
      </c>
      <c r="V41" s="139">
        <v>1162.6095404299999</v>
      </c>
      <c r="W41" s="139">
        <v>980.98133642799996</v>
      </c>
      <c r="X41" s="15">
        <v>533.99919720000003</v>
      </c>
      <c r="Y41" s="248">
        <v>754.37690999999995</v>
      </c>
      <c r="Z41" s="256"/>
      <c r="AA41" s="253">
        <f t="shared" si="0"/>
        <v>1356.7912842897624</v>
      </c>
    </row>
    <row r="42" spans="1:27" ht="12.75" customHeight="1" x14ac:dyDescent="0.2">
      <c r="A42" s="559"/>
      <c r="B42" s="147" t="s">
        <v>225</v>
      </c>
      <c r="C42" s="144">
        <v>52.205123024400002</v>
      </c>
      <c r="D42" s="144">
        <v>52.205123024400002</v>
      </c>
      <c r="E42" s="15">
        <v>25.221073190809999</v>
      </c>
      <c r="F42" s="15">
        <v>25.221073190809999</v>
      </c>
      <c r="G42" s="15">
        <v>26.69081078512</v>
      </c>
      <c r="H42" s="15">
        <v>26.69081078512</v>
      </c>
      <c r="I42" s="244">
        <v>3.2171989889799999</v>
      </c>
      <c r="J42" s="244">
        <v>3.2171989889799999</v>
      </c>
      <c r="K42" s="139">
        <v>20.962364783689001</v>
      </c>
      <c r="L42" s="139">
        <v>20.962364783689001</v>
      </c>
      <c r="M42" s="206">
        <v>58.09564141573</v>
      </c>
      <c r="N42" s="206">
        <v>58.09564141573</v>
      </c>
      <c r="O42" s="139">
        <v>41.104213169760001</v>
      </c>
      <c r="P42" s="139">
        <v>41.104213169760001</v>
      </c>
      <c r="Q42" s="139">
        <v>10.889947385199999</v>
      </c>
      <c r="R42" s="139">
        <v>10.889947385199999</v>
      </c>
      <c r="S42" s="139">
        <v>0</v>
      </c>
      <c r="T42" s="139">
        <v>0</v>
      </c>
      <c r="U42" s="139">
        <v>5.8263791631900004</v>
      </c>
      <c r="V42" s="139">
        <v>13.402355480900001</v>
      </c>
      <c r="W42" s="139">
        <v>0</v>
      </c>
      <c r="X42" s="15">
        <v>0</v>
      </c>
      <c r="Y42" s="248">
        <v>0</v>
      </c>
      <c r="Z42" s="256"/>
      <c r="AA42" s="253">
        <f t="shared" si="0"/>
        <v>21.56528174484643</v>
      </c>
    </row>
    <row r="43" spans="1:27" ht="12.75" customHeight="1" thickBot="1" x14ac:dyDescent="0.25">
      <c r="A43" s="560"/>
      <c r="B43" s="148" t="s">
        <v>226</v>
      </c>
      <c r="C43" s="145">
        <v>0</v>
      </c>
      <c r="D43" s="145">
        <v>0</v>
      </c>
      <c r="E43" s="140">
        <v>16.9008223684</v>
      </c>
      <c r="F43" s="140">
        <v>16.9008223684</v>
      </c>
      <c r="G43" s="140">
        <v>0</v>
      </c>
      <c r="H43" s="140">
        <v>0</v>
      </c>
      <c r="I43" s="245">
        <v>0</v>
      </c>
      <c r="J43" s="245">
        <v>0</v>
      </c>
      <c r="K43" s="141">
        <v>0</v>
      </c>
      <c r="L43" s="141">
        <v>0</v>
      </c>
      <c r="M43" s="207">
        <v>0</v>
      </c>
      <c r="N43" s="207">
        <v>0</v>
      </c>
      <c r="O43" s="141">
        <v>0.181175595238</v>
      </c>
      <c r="P43" s="141">
        <v>0.181175595238</v>
      </c>
      <c r="Q43" s="141">
        <v>44.433314732100001</v>
      </c>
      <c r="R43" s="141">
        <v>44.433314732100001</v>
      </c>
      <c r="S43" s="141">
        <v>0</v>
      </c>
      <c r="T43" s="141">
        <v>0</v>
      </c>
      <c r="U43" s="141">
        <v>0</v>
      </c>
      <c r="V43" s="141">
        <v>0</v>
      </c>
      <c r="W43" s="141">
        <v>0</v>
      </c>
      <c r="X43" s="140">
        <v>551.15005799999994</v>
      </c>
      <c r="Y43" s="249">
        <v>0</v>
      </c>
      <c r="Z43" s="256"/>
      <c r="AA43" s="254">
        <f t="shared" si="0"/>
        <v>29.312203625716343</v>
      </c>
    </row>
    <row r="44" spans="1:27" ht="12.75" customHeight="1" x14ac:dyDescent="0.2">
      <c r="A44" s="559" t="s">
        <v>322</v>
      </c>
      <c r="B44" s="146" t="s">
        <v>223</v>
      </c>
      <c r="C44" s="143">
        <v>43.306295955860001</v>
      </c>
      <c r="D44" s="143">
        <v>43.306295955860001</v>
      </c>
      <c r="E44" s="11">
        <v>11.9421919263</v>
      </c>
      <c r="F44" s="11">
        <v>11.9421919263</v>
      </c>
      <c r="G44" s="11">
        <v>39.599259286509998</v>
      </c>
      <c r="H44" s="11">
        <v>39.599259286509998</v>
      </c>
      <c r="I44" s="243">
        <v>17.4879743304</v>
      </c>
      <c r="J44" s="243">
        <v>17.4879743304</v>
      </c>
      <c r="K44" s="142">
        <v>13.75099339978</v>
      </c>
      <c r="L44" s="142">
        <v>13.75099339978</v>
      </c>
      <c r="M44" s="208">
        <v>5.30700569509</v>
      </c>
      <c r="N44" s="208">
        <v>5.30700569509</v>
      </c>
      <c r="O44" s="142">
        <v>42.543323863700003</v>
      </c>
      <c r="P44" s="142">
        <v>42.543323863700003</v>
      </c>
      <c r="Q44" s="142">
        <v>84.422303734799996</v>
      </c>
      <c r="R44" s="142">
        <v>84.422303734799996</v>
      </c>
      <c r="S44" s="142">
        <v>8.3562498576900008</v>
      </c>
      <c r="T44" s="142">
        <v>8.3562498576900008</v>
      </c>
      <c r="U44" s="142">
        <v>21.1831362247</v>
      </c>
      <c r="V44" s="142">
        <v>0</v>
      </c>
      <c r="W44" s="142">
        <v>19.0966045674</v>
      </c>
      <c r="X44" s="11">
        <v>79.192854400000002</v>
      </c>
      <c r="Y44" s="247">
        <v>38.102222400000002</v>
      </c>
      <c r="Z44" s="256"/>
      <c r="AA44" s="252">
        <f t="shared" si="0"/>
        <v>30.043739725754786</v>
      </c>
    </row>
    <row r="45" spans="1:27" ht="12.75" customHeight="1" x14ac:dyDescent="0.2">
      <c r="A45" s="559"/>
      <c r="B45" s="147" t="s">
        <v>224</v>
      </c>
      <c r="C45" s="144">
        <v>12.33725873159</v>
      </c>
      <c r="D45" s="144">
        <v>12.33725873159</v>
      </c>
      <c r="E45" s="15">
        <v>4.785499291771</v>
      </c>
      <c r="F45" s="15">
        <v>4.785499291771</v>
      </c>
      <c r="G45" s="15">
        <v>153.06688531854999</v>
      </c>
      <c r="H45" s="15">
        <v>153.06688531854999</v>
      </c>
      <c r="I45" s="244">
        <v>69.625781250040006</v>
      </c>
      <c r="J45" s="244">
        <v>69.625781250040006</v>
      </c>
      <c r="K45" s="139">
        <v>112.344878098</v>
      </c>
      <c r="L45" s="139">
        <v>112.344878098</v>
      </c>
      <c r="M45" s="206">
        <v>266.57702979004</v>
      </c>
      <c r="N45" s="206">
        <v>266.57702979004</v>
      </c>
      <c r="O45" s="139">
        <v>243.56052911923001</v>
      </c>
      <c r="P45" s="139">
        <v>243.56052911923001</v>
      </c>
      <c r="Q45" s="139">
        <v>733.00552591500002</v>
      </c>
      <c r="R45" s="139">
        <v>733.00552591500002</v>
      </c>
      <c r="S45" s="139">
        <v>83.212498582899997</v>
      </c>
      <c r="T45" s="139">
        <v>83.212498582899997</v>
      </c>
      <c r="U45" s="139">
        <v>499.33133129800001</v>
      </c>
      <c r="V45" s="139">
        <v>495.61404347400003</v>
      </c>
      <c r="W45" s="139">
        <v>879.54131610900004</v>
      </c>
      <c r="X45" s="15">
        <v>823.02668140000003</v>
      </c>
      <c r="Y45" s="248">
        <v>586.94232299999999</v>
      </c>
      <c r="Z45" s="256"/>
      <c r="AA45" s="253">
        <f t="shared" si="0"/>
        <v>288.76032467283659</v>
      </c>
    </row>
    <row r="46" spans="1:27" ht="12.75" customHeight="1" x14ac:dyDescent="0.2">
      <c r="A46" s="559"/>
      <c r="B46" s="147" t="s">
        <v>225</v>
      </c>
      <c r="C46" s="144">
        <v>0</v>
      </c>
      <c r="D46" s="144">
        <v>0</v>
      </c>
      <c r="E46" s="15">
        <v>0</v>
      </c>
      <c r="F46" s="15">
        <v>0</v>
      </c>
      <c r="G46" s="15">
        <v>0.45763929834900002</v>
      </c>
      <c r="H46" s="15">
        <v>0.45763929834900002</v>
      </c>
      <c r="I46" s="244">
        <v>0</v>
      </c>
      <c r="J46" s="244">
        <v>0</v>
      </c>
      <c r="K46" s="139">
        <v>22.18854391164</v>
      </c>
      <c r="L46" s="139">
        <v>22.18854391164</v>
      </c>
      <c r="M46" s="206">
        <v>0.98672970210300004</v>
      </c>
      <c r="N46" s="206">
        <v>0.98672970210300004</v>
      </c>
      <c r="O46" s="139">
        <v>0</v>
      </c>
      <c r="P46" s="139">
        <v>0</v>
      </c>
      <c r="Q46" s="139">
        <v>13.293206936000001</v>
      </c>
      <c r="R46" s="139">
        <v>13.293206936000001</v>
      </c>
      <c r="S46" s="139">
        <v>0.54687499068699996</v>
      </c>
      <c r="T46" s="139">
        <v>0.54687499068699996</v>
      </c>
      <c r="U46" s="139">
        <v>39.922064423599998</v>
      </c>
      <c r="V46" s="139">
        <v>3.0375344753300002</v>
      </c>
      <c r="W46" s="139">
        <v>3.95102163463</v>
      </c>
      <c r="X46" s="15">
        <v>2.0545315999999998</v>
      </c>
      <c r="Y46" s="248">
        <v>4.1090631999999996</v>
      </c>
      <c r="Z46" s="256"/>
      <c r="AA46" s="253">
        <f t="shared" si="0"/>
        <v>5.566095870048609</v>
      </c>
    </row>
    <row r="47" spans="1:27" ht="12.75" customHeight="1" thickBot="1" x14ac:dyDescent="0.25">
      <c r="A47" s="560"/>
      <c r="B47" s="148" t="s">
        <v>226</v>
      </c>
      <c r="C47" s="145">
        <v>0</v>
      </c>
      <c r="D47" s="145">
        <v>0</v>
      </c>
      <c r="E47" s="140">
        <v>0</v>
      </c>
      <c r="F47" s="140">
        <v>0</v>
      </c>
      <c r="G47" s="140">
        <v>0</v>
      </c>
      <c r="H47" s="140">
        <v>0</v>
      </c>
      <c r="I47" s="245">
        <v>0</v>
      </c>
      <c r="J47" s="245">
        <v>0</v>
      </c>
      <c r="K47" s="141">
        <v>0</v>
      </c>
      <c r="L47" s="141">
        <v>0</v>
      </c>
      <c r="M47" s="207">
        <v>0</v>
      </c>
      <c r="N47" s="207">
        <v>0</v>
      </c>
      <c r="O47" s="141">
        <v>0</v>
      </c>
      <c r="P47" s="141">
        <v>0</v>
      </c>
      <c r="Q47" s="141">
        <v>0</v>
      </c>
      <c r="R47" s="141">
        <v>0</v>
      </c>
      <c r="S47" s="141">
        <v>0</v>
      </c>
      <c r="T47" s="141">
        <v>0</v>
      </c>
      <c r="U47" s="141">
        <v>0</v>
      </c>
      <c r="V47" s="141">
        <v>0</v>
      </c>
      <c r="W47" s="141">
        <v>0</v>
      </c>
      <c r="X47" s="140">
        <v>35.2072006</v>
      </c>
      <c r="Y47" s="249">
        <v>0</v>
      </c>
      <c r="Z47" s="256"/>
      <c r="AA47" s="254">
        <f t="shared" si="0"/>
        <v>1.5307478521739131</v>
      </c>
    </row>
    <row r="48" spans="1:27" ht="12.75" customHeight="1" x14ac:dyDescent="0.2">
      <c r="A48" s="559" t="s">
        <v>323</v>
      </c>
      <c r="B48" s="146" t="s">
        <v>223</v>
      </c>
      <c r="C48" s="143">
        <v>0</v>
      </c>
      <c r="D48" s="143">
        <v>0</v>
      </c>
      <c r="E48" s="11">
        <v>3.6999713302799999</v>
      </c>
      <c r="F48" s="11">
        <v>3.6999713302799999</v>
      </c>
      <c r="G48" s="11">
        <v>0.62032948369600005</v>
      </c>
      <c r="H48" s="11">
        <v>0.62032948369600005</v>
      </c>
      <c r="I48" s="243">
        <v>4.3516113281250002</v>
      </c>
      <c r="J48" s="243">
        <v>4.3516113281250002</v>
      </c>
      <c r="K48" s="142">
        <v>0</v>
      </c>
      <c r="L48" s="142">
        <v>0</v>
      </c>
      <c r="M48" s="208">
        <v>0</v>
      </c>
      <c r="N48" s="208">
        <v>0</v>
      </c>
      <c r="O48" s="142">
        <v>0.63765712290499998</v>
      </c>
      <c r="P48" s="142">
        <v>0.63765712290499998</v>
      </c>
      <c r="Q48" s="142">
        <v>0.62258522727200005</v>
      </c>
      <c r="R48" s="142">
        <v>0.62258522727200005</v>
      </c>
      <c r="S48" s="142">
        <v>0</v>
      </c>
      <c r="T48" s="142">
        <v>0</v>
      </c>
      <c r="U48" s="142">
        <v>0</v>
      </c>
      <c r="V48" s="142">
        <v>1.34657174349</v>
      </c>
      <c r="W48" s="142">
        <v>0</v>
      </c>
      <c r="X48" s="11">
        <v>0</v>
      </c>
      <c r="Y48" s="247">
        <v>0</v>
      </c>
      <c r="Z48" s="256"/>
      <c r="AA48" s="252">
        <f t="shared" si="0"/>
        <v>0.9222122055672175</v>
      </c>
    </row>
    <row r="49" spans="1:27" ht="12.75" customHeight="1" x14ac:dyDescent="0.2">
      <c r="A49" s="559"/>
      <c r="B49" s="147" t="s">
        <v>224</v>
      </c>
      <c r="C49" s="144">
        <v>0</v>
      </c>
      <c r="D49" s="144">
        <v>0</v>
      </c>
      <c r="E49" s="15">
        <v>0</v>
      </c>
      <c r="F49" s="15">
        <v>0</v>
      </c>
      <c r="G49" s="15">
        <v>0</v>
      </c>
      <c r="H49" s="15">
        <v>0</v>
      </c>
      <c r="I49" s="244">
        <v>0</v>
      </c>
      <c r="J49" s="244">
        <v>0</v>
      </c>
      <c r="K49" s="139">
        <v>0</v>
      </c>
      <c r="L49" s="139">
        <v>0</v>
      </c>
      <c r="M49" s="206">
        <v>0</v>
      </c>
      <c r="N49" s="206">
        <v>0</v>
      </c>
      <c r="O49" s="139">
        <v>0</v>
      </c>
      <c r="P49" s="139">
        <v>0</v>
      </c>
      <c r="Q49" s="139">
        <v>0</v>
      </c>
      <c r="R49" s="139">
        <v>0</v>
      </c>
      <c r="S49" s="139">
        <v>0</v>
      </c>
      <c r="T49" s="139">
        <v>0</v>
      </c>
      <c r="U49" s="139">
        <v>0</v>
      </c>
      <c r="V49" s="139">
        <v>45.012614317199997</v>
      </c>
      <c r="W49" s="139">
        <v>0</v>
      </c>
      <c r="X49" s="15">
        <v>0</v>
      </c>
      <c r="Y49" s="248">
        <v>0</v>
      </c>
      <c r="Z49" s="256"/>
      <c r="AA49" s="253">
        <f t="shared" si="0"/>
        <v>1.9570701877043477</v>
      </c>
    </row>
    <row r="50" spans="1:27" ht="12.75" customHeight="1" x14ac:dyDescent="0.2">
      <c r="A50" s="559"/>
      <c r="B50" s="147" t="s">
        <v>225</v>
      </c>
      <c r="C50" s="144">
        <v>0</v>
      </c>
      <c r="D50" s="144">
        <v>0</v>
      </c>
      <c r="E50" s="15">
        <v>0</v>
      </c>
      <c r="F50" s="15">
        <v>0</v>
      </c>
      <c r="G50" s="15">
        <v>0</v>
      </c>
      <c r="H50" s="15">
        <v>0</v>
      </c>
      <c r="I50" s="244">
        <v>0</v>
      </c>
      <c r="J50" s="244">
        <v>0</v>
      </c>
      <c r="K50" s="139">
        <v>0</v>
      </c>
      <c r="L50" s="139">
        <v>0</v>
      </c>
      <c r="M50" s="206">
        <v>0.38751446759300001</v>
      </c>
      <c r="N50" s="206">
        <v>0.38751446759300001</v>
      </c>
      <c r="O50" s="139">
        <v>0</v>
      </c>
      <c r="P50" s="139">
        <v>0</v>
      </c>
      <c r="Q50" s="139">
        <v>0</v>
      </c>
      <c r="R50" s="139">
        <v>0</v>
      </c>
      <c r="S50" s="139">
        <v>0</v>
      </c>
      <c r="T50" s="139">
        <v>0</v>
      </c>
      <c r="U50" s="139">
        <v>0</v>
      </c>
      <c r="V50" s="139">
        <v>0</v>
      </c>
      <c r="W50" s="139">
        <v>16.566243489600001</v>
      </c>
      <c r="X50" s="15">
        <v>0</v>
      </c>
      <c r="Y50" s="248">
        <v>0</v>
      </c>
      <c r="Z50" s="256"/>
      <c r="AA50" s="253">
        <f t="shared" si="0"/>
        <v>0.7539683662950436</v>
      </c>
    </row>
    <row r="51" spans="1:27" ht="12.75" customHeight="1" thickBot="1" x14ac:dyDescent="0.25">
      <c r="A51" s="560"/>
      <c r="B51" s="148" t="s">
        <v>226</v>
      </c>
      <c r="C51" s="145">
        <v>0</v>
      </c>
      <c r="D51" s="145">
        <v>0</v>
      </c>
      <c r="E51" s="140">
        <v>0</v>
      </c>
      <c r="F51" s="140">
        <v>0</v>
      </c>
      <c r="G51" s="140">
        <v>0</v>
      </c>
      <c r="H51" s="140">
        <v>0</v>
      </c>
      <c r="I51" s="245">
        <v>0</v>
      </c>
      <c r="J51" s="245">
        <v>0</v>
      </c>
      <c r="K51" s="141">
        <v>0</v>
      </c>
      <c r="L51" s="141">
        <v>0</v>
      </c>
      <c r="M51" s="207">
        <v>0</v>
      </c>
      <c r="N51" s="207">
        <v>0</v>
      </c>
      <c r="O51" s="141">
        <v>0</v>
      </c>
      <c r="P51" s="141">
        <v>0</v>
      </c>
      <c r="Q51" s="141">
        <v>0</v>
      </c>
      <c r="R51" s="141">
        <v>0</v>
      </c>
      <c r="S51" s="141">
        <v>0</v>
      </c>
      <c r="T51" s="141">
        <v>0</v>
      </c>
      <c r="U51" s="141">
        <v>0</v>
      </c>
      <c r="V51" s="141">
        <v>0</v>
      </c>
      <c r="W51" s="141">
        <v>0</v>
      </c>
      <c r="X51" s="140">
        <v>0</v>
      </c>
      <c r="Y51" s="249">
        <v>0</v>
      </c>
      <c r="Z51" s="256"/>
      <c r="AA51" s="254">
        <f t="shared" si="0"/>
        <v>0</v>
      </c>
    </row>
    <row r="52" spans="1:27" ht="12.75" customHeight="1" x14ac:dyDescent="0.2">
      <c r="A52" s="559" t="s">
        <v>324</v>
      </c>
      <c r="B52" s="146" t="s">
        <v>223</v>
      </c>
      <c r="C52" s="143">
        <v>0</v>
      </c>
      <c r="D52" s="143">
        <v>0</v>
      </c>
      <c r="E52" s="11">
        <v>0</v>
      </c>
      <c r="F52" s="11">
        <v>0</v>
      </c>
      <c r="G52" s="11">
        <v>3.32910156251</v>
      </c>
      <c r="H52" s="11">
        <v>3.32910156251</v>
      </c>
      <c r="I52" s="243">
        <v>0.67829469774700002</v>
      </c>
      <c r="J52" s="243">
        <v>0.67829469774700002</v>
      </c>
      <c r="K52" s="142">
        <v>0</v>
      </c>
      <c r="L52" s="142">
        <v>0</v>
      </c>
      <c r="M52" s="208">
        <v>2.4409293831199999</v>
      </c>
      <c r="N52" s="208">
        <v>2.4409293831199999</v>
      </c>
      <c r="O52" s="142">
        <v>2.88095327524</v>
      </c>
      <c r="P52" s="142">
        <v>2.88095327524</v>
      </c>
      <c r="Q52" s="142">
        <v>0</v>
      </c>
      <c r="R52" s="142">
        <v>0</v>
      </c>
      <c r="S52" s="142">
        <v>0</v>
      </c>
      <c r="T52" s="142">
        <v>0</v>
      </c>
      <c r="U52" s="142">
        <v>2.6478920280899998</v>
      </c>
      <c r="V52" s="142">
        <v>0</v>
      </c>
      <c r="W52" s="142">
        <v>0</v>
      </c>
      <c r="X52" s="11">
        <v>10.3516724</v>
      </c>
      <c r="Y52" s="247">
        <v>0</v>
      </c>
      <c r="Z52" s="256"/>
      <c r="AA52" s="252">
        <f t="shared" si="0"/>
        <v>1.3764400984923477</v>
      </c>
    </row>
    <row r="53" spans="1:27" ht="12.75" customHeight="1" x14ac:dyDescent="0.2">
      <c r="A53" s="559"/>
      <c r="B53" s="147" t="s">
        <v>224</v>
      </c>
      <c r="C53" s="144">
        <v>0</v>
      </c>
      <c r="D53" s="144">
        <v>0</v>
      </c>
      <c r="E53" s="15">
        <v>0</v>
      </c>
      <c r="F53" s="15">
        <v>0</v>
      </c>
      <c r="G53" s="15">
        <v>0</v>
      </c>
      <c r="H53" s="15">
        <v>0</v>
      </c>
      <c r="I53" s="244">
        <v>0</v>
      </c>
      <c r="J53" s="244">
        <v>0</v>
      </c>
      <c r="K53" s="139">
        <v>0</v>
      </c>
      <c r="L53" s="139">
        <v>0</v>
      </c>
      <c r="M53" s="206">
        <v>0</v>
      </c>
      <c r="N53" s="206">
        <v>0</v>
      </c>
      <c r="O53" s="139">
        <v>0</v>
      </c>
      <c r="P53" s="139">
        <v>0</v>
      </c>
      <c r="Q53" s="139">
        <v>0</v>
      </c>
      <c r="R53" s="139">
        <v>0</v>
      </c>
      <c r="S53" s="139">
        <v>0</v>
      </c>
      <c r="T53" s="139">
        <v>0</v>
      </c>
      <c r="U53" s="139">
        <v>0</v>
      </c>
      <c r="V53" s="139">
        <v>0</v>
      </c>
      <c r="W53" s="139">
        <v>0</v>
      </c>
      <c r="X53" s="15">
        <v>0</v>
      </c>
      <c r="Y53" s="248">
        <v>0</v>
      </c>
      <c r="Z53" s="256"/>
      <c r="AA53" s="253">
        <f t="shared" si="0"/>
        <v>0</v>
      </c>
    </row>
    <row r="54" spans="1:27" ht="12.75" customHeight="1" x14ac:dyDescent="0.2">
      <c r="A54" s="559"/>
      <c r="B54" s="147" t="s">
        <v>225</v>
      </c>
      <c r="C54" s="144">
        <v>6.7332956414499998</v>
      </c>
      <c r="D54" s="144">
        <v>6.7332956414499998</v>
      </c>
      <c r="E54" s="15">
        <v>29.57463749707</v>
      </c>
      <c r="F54" s="15">
        <v>29.57463749707</v>
      </c>
      <c r="G54" s="15">
        <v>21.399205433270001</v>
      </c>
      <c r="H54" s="15">
        <v>21.399205433270001</v>
      </c>
      <c r="I54" s="244">
        <v>4.6545049948830002</v>
      </c>
      <c r="J54" s="244">
        <v>4.6545049948830002</v>
      </c>
      <c r="K54" s="139">
        <v>24.846367844</v>
      </c>
      <c r="L54" s="139">
        <v>24.846367844</v>
      </c>
      <c r="M54" s="206">
        <v>9.5397186147109991</v>
      </c>
      <c r="N54" s="206">
        <v>9.5397186147109991</v>
      </c>
      <c r="O54" s="139">
        <v>24.611572265591001</v>
      </c>
      <c r="P54" s="139">
        <v>24.611572265591001</v>
      </c>
      <c r="Q54" s="139">
        <v>22.377569901284001</v>
      </c>
      <c r="R54" s="139">
        <v>22.377569901284001</v>
      </c>
      <c r="S54" s="139">
        <v>0</v>
      </c>
      <c r="T54" s="139">
        <v>0</v>
      </c>
      <c r="U54" s="139">
        <v>68.132298722800002</v>
      </c>
      <c r="V54" s="139">
        <v>24.131665036099999</v>
      </c>
      <c r="W54" s="139">
        <v>37.562143179099998</v>
      </c>
      <c r="X54" s="15">
        <v>14.218413999999999</v>
      </c>
      <c r="Y54" s="248">
        <v>50.479559700000003</v>
      </c>
      <c r="Z54" s="256"/>
      <c r="AA54" s="253">
        <f t="shared" si="0"/>
        <v>20.956427174892088</v>
      </c>
    </row>
    <row r="55" spans="1:27" ht="12.75" customHeight="1" thickBot="1" x14ac:dyDescent="0.25">
      <c r="A55" s="560"/>
      <c r="B55" s="148" t="s">
        <v>226</v>
      </c>
      <c r="C55" s="145">
        <v>0</v>
      </c>
      <c r="D55" s="145">
        <v>0</v>
      </c>
      <c r="E55" s="140">
        <v>0</v>
      </c>
      <c r="F55" s="140">
        <v>0</v>
      </c>
      <c r="G55" s="140">
        <v>0</v>
      </c>
      <c r="H55" s="140">
        <v>0</v>
      </c>
      <c r="I55" s="245">
        <v>0</v>
      </c>
      <c r="J55" s="245">
        <v>0</v>
      </c>
      <c r="K55" s="141">
        <v>0</v>
      </c>
      <c r="L55" s="141">
        <v>0</v>
      </c>
      <c r="M55" s="207">
        <v>0</v>
      </c>
      <c r="N55" s="207">
        <v>0</v>
      </c>
      <c r="O55" s="141">
        <v>0</v>
      </c>
      <c r="P55" s="141">
        <v>0</v>
      </c>
      <c r="Q55" s="141">
        <v>0</v>
      </c>
      <c r="R55" s="141">
        <v>0</v>
      </c>
      <c r="S55" s="141">
        <v>0</v>
      </c>
      <c r="T55" s="141">
        <v>0</v>
      </c>
      <c r="U55" s="141">
        <v>0</v>
      </c>
      <c r="V55" s="141">
        <v>0</v>
      </c>
      <c r="W55" s="141">
        <v>0</v>
      </c>
      <c r="X55" s="140">
        <v>0</v>
      </c>
      <c r="Y55" s="249">
        <v>0</v>
      </c>
      <c r="Z55" s="256"/>
      <c r="AA55" s="254">
        <f t="shared" si="0"/>
        <v>0</v>
      </c>
    </row>
    <row r="56" spans="1:27" ht="12.75" customHeight="1" x14ac:dyDescent="0.2">
      <c r="A56" s="559" t="s">
        <v>325</v>
      </c>
      <c r="B56" s="146" t="s">
        <v>223</v>
      </c>
      <c r="C56" s="143">
        <v>160.6621681556</v>
      </c>
      <c r="D56" s="143">
        <v>160.6621681556</v>
      </c>
      <c r="E56" s="11">
        <v>46.805374900300002</v>
      </c>
      <c r="F56" s="11">
        <v>46.805374900300002</v>
      </c>
      <c r="G56" s="11">
        <v>48.600835272600001</v>
      </c>
      <c r="H56" s="11">
        <v>48.600835272600001</v>
      </c>
      <c r="I56" s="243">
        <v>107.60924479179999</v>
      </c>
      <c r="J56" s="243">
        <v>107.60924479179999</v>
      </c>
      <c r="K56" s="142">
        <v>29.516052246099999</v>
      </c>
      <c r="L56" s="142">
        <v>29.516052246099999</v>
      </c>
      <c r="M56" s="208">
        <v>131.83703484829999</v>
      </c>
      <c r="N56" s="208">
        <v>131.83703484829999</v>
      </c>
      <c r="O56" s="142">
        <v>194.34636418299999</v>
      </c>
      <c r="P56" s="142">
        <v>194.34636418299999</v>
      </c>
      <c r="Q56" s="142">
        <v>168.9800071018</v>
      </c>
      <c r="R56" s="142">
        <v>168.9800071018</v>
      </c>
      <c r="S56" s="142">
        <v>124.34065721189999</v>
      </c>
      <c r="T56" s="142">
        <v>124.34065721189999</v>
      </c>
      <c r="U56" s="142">
        <v>71.6455452517</v>
      </c>
      <c r="V56" s="142">
        <v>60.7541486621</v>
      </c>
      <c r="W56" s="142">
        <v>4.7314221529199996</v>
      </c>
      <c r="X56" s="11">
        <v>84.354847800000002</v>
      </c>
      <c r="Y56" s="247">
        <v>10.926372600000001</v>
      </c>
      <c r="Z56" s="256"/>
      <c r="AA56" s="252">
        <f t="shared" si="0"/>
        <v>98.165557125631281</v>
      </c>
    </row>
    <row r="57" spans="1:27" ht="12.75" customHeight="1" x14ac:dyDescent="0.2">
      <c r="A57" s="559"/>
      <c r="B57" s="147" t="s">
        <v>224</v>
      </c>
      <c r="C57" s="144">
        <v>0.82951035610500001</v>
      </c>
      <c r="D57" s="144">
        <v>0.82951035610500001</v>
      </c>
      <c r="E57" s="15">
        <v>0</v>
      </c>
      <c r="F57" s="15">
        <v>0</v>
      </c>
      <c r="G57" s="15">
        <v>0</v>
      </c>
      <c r="H57" s="15">
        <v>0</v>
      </c>
      <c r="I57" s="244">
        <v>0</v>
      </c>
      <c r="J57" s="244">
        <v>0</v>
      </c>
      <c r="K57" s="139">
        <v>0</v>
      </c>
      <c r="L57" s="139">
        <v>0</v>
      </c>
      <c r="M57" s="206">
        <v>11.379682793700001</v>
      </c>
      <c r="N57" s="206">
        <v>11.379682793700001</v>
      </c>
      <c r="O57" s="139">
        <v>70.048730580899999</v>
      </c>
      <c r="P57" s="139">
        <v>70.048730580899999</v>
      </c>
      <c r="Q57" s="139">
        <v>31.129261363600001</v>
      </c>
      <c r="R57" s="139">
        <v>31.129261363600001</v>
      </c>
      <c r="S57" s="139">
        <v>18.952618956599999</v>
      </c>
      <c r="T57" s="139">
        <v>18.952618956599999</v>
      </c>
      <c r="U57" s="139">
        <v>0</v>
      </c>
      <c r="V57" s="139">
        <v>0</v>
      </c>
      <c r="W57" s="139">
        <v>12.321999289800001</v>
      </c>
      <c r="X57" s="15">
        <v>294.42311039999998</v>
      </c>
      <c r="Y57" s="248">
        <v>0</v>
      </c>
      <c r="Z57" s="256"/>
      <c r="AA57" s="253">
        <f t="shared" si="0"/>
        <v>24.844552947461302</v>
      </c>
    </row>
    <row r="58" spans="1:27" ht="12.75" customHeight="1" x14ac:dyDescent="0.2">
      <c r="A58" s="559"/>
      <c r="B58" s="147" t="s">
        <v>225</v>
      </c>
      <c r="C58" s="144">
        <v>4.3466342659860002</v>
      </c>
      <c r="D58" s="144">
        <v>4.3466342659860002</v>
      </c>
      <c r="E58" s="15">
        <v>1.2089661215</v>
      </c>
      <c r="F58" s="15">
        <v>1.2089661215</v>
      </c>
      <c r="G58" s="15">
        <v>0.45534823803199997</v>
      </c>
      <c r="H58" s="15">
        <v>0.45534823803199997</v>
      </c>
      <c r="I58" s="244">
        <v>0.856054687501</v>
      </c>
      <c r="J58" s="244">
        <v>0.856054687501</v>
      </c>
      <c r="K58" s="139">
        <v>2.2887573242200001</v>
      </c>
      <c r="L58" s="139">
        <v>2.2887573242200001</v>
      </c>
      <c r="M58" s="206">
        <v>14.10525368882</v>
      </c>
      <c r="N58" s="206">
        <v>14.10525368882</v>
      </c>
      <c r="O58" s="139">
        <v>4.3362953860499998</v>
      </c>
      <c r="P58" s="139">
        <v>4.3362953860499998</v>
      </c>
      <c r="Q58" s="139">
        <v>0</v>
      </c>
      <c r="R58" s="139">
        <v>0</v>
      </c>
      <c r="S58" s="139">
        <v>4.3306330889469997</v>
      </c>
      <c r="T58" s="139">
        <v>4.3306330889469997</v>
      </c>
      <c r="U58" s="139">
        <v>3.70703318715</v>
      </c>
      <c r="V58" s="139">
        <v>23.129349947000001</v>
      </c>
      <c r="W58" s="139">
        <v>2.853515625</v>
      </c>
      <c r="X58" s="15">
        <v>15.887518200000001</v>
      </c>
      <c r="Y58" s="248">
        <v>6.9106972000000004</v>
      </c>
      <c r="Z58" s="256"/>
      <c r="AA58" s="253">
        <f t="shared" si="0"/>
        <v>5.0584347722287815</v>
      </c>
    </row>
    <row r="59" spans="1:27" ht="12.75" customHeight="1" thickBot="1" x14ac:dyDescent="0.25">
      <c r="A59" s="560"/>
      <c r="B59" s="148" t="s">
        <v>226</v>
      </c>
      <c r="C59" s="145">
        <v>0</v>
      </c>
      <c r="D59" s="145">
        <v>0</v>
      </c>
      <c r="E59" s="140">
        <v>0</v>
      </c>
      <c r="F59" s="140">
        <v>0</v>
      </c>
      <c r="G59" s="140">
        <v>0</v>
      </c>
      <c r="H59" s="140">
        <v>0</v>
      </c>
      <c r="I59" s="245">
        <v>0</v>
      </c>
      <c r="J59" s="245">
        <v>0</v>
      </c>
      <c r="K59" s="141">
        <v>0</v>
      </c>
      <c r="L59" s="141">
        <v>0</v>
      </c>
      <c r="M59" s="207">
        <v>0</v>
      </c>
      <c r="N59" s="207">
        <v>0</v>
      </c>
      <c r="O59" s="141">
        <v>0</v>
      </c>
      <c r="P59" s="141">
        <v>0</v>
      </c>
      <c r="Q59" s="141">
        <v>0</v>
      </c>
      <c r="R59" s="141">
        <v>0</v>
      </c>
      <c r="S59" s="141">
        <v>0</v>
      </c>
      <c r="T59" s="141">
        <v>0</v>
      </c>
      <c r="U59" s="141">
        <v>0</v>
      </c>
      <c r="V59" s="141">
        <v>0</v>
      </c>
      <c r="W59" s="141">
        <v>132.364213423</v>
      </c>
      <c r="X59" s="140">
        <v>1045.854012</v>
      </c>
      <c r="Y59" s="249">
        <v>0</v>
      </c>
      <c r="Z59" s="256"/>
      <c r="AA59" s="254">
        <f t="shared" si="0"/>
        <v>51.226879366217389</v>
      </c>
    </row>
    <row r="60" spans="1:27" ht="12.75" customHeight="1" x14ac:dyDescent="0.2">
      <c r="A60" s="561" t="s">
        <v>326</v>
      </c>
      <c r="B60" s="146" t="s">
        <v>223</v>
      </c>
      <c r="C60" s="143">
        <v>3.9632161458300001</v>
      </c>
      <c r="D60" s="143">
        <v>3.9632161458300001</v>
      </c>
      <c r="E60" s="11">
        <v>8.0386217948599992</v>
      </c>
      <c r="F60" s="11">
        <v>8.0386217948599992</v>
      </c>
      <c r="G60" s="11">
        <v>2.5941051135999999E-2</v>
      </c>
      <c r="H60" s="11">
        <v>2.5941051135999999E-2</v>
      </c>
      <c r="I60" s="243">
        <v>1.1306382665100001</v>
      </c>
      <c r="J60" s="243">
        <v>1.1306382665100001</v>
      </c>
      <c r="K60" s="142">
        <v>1.8230794270799999</v>
      </c>
      <c r="L60" s="142">
        <v>1.8230794270799999</v>
      </c>
      <c r="M60" s="208">
        <v>0.81997575431000003</v>
      </c>
      <c r="N60" s="208">
        <v>0.81997575431000003</v>
      </c>
      <c r="O60" s="142">
        <v>2.04708729619</v>
      </c>
      <c r="P60" s="142">
        <v>2.04708729619</v>
      </c>
      <c r="Q60" s="142">
        <v>0.44209397007000001</v>
      </c>
      <c r="R60" s="142">
        <v>0.44209397007000001</v>
      </c>
      <c r="S60" s="142">
        <v>0</v>
      </c>
      <c r="T60" s="142">
        <v>0</v>
      </c>
      <c r="U60" s="142">
        <v>2.1386727690699998</v>
      </c>
      <c r="V60" s="142">
        <v>3.6741258986299998</v>
      </c>
      <c r="W60" s="142">
        <v>14.029785156299999</v>
      </c>
      <c r="X60" s="11">
        <v>0</v>
      </c>
      <c r="Y60" s="247">
        <v>0</v>
      </c>
      <c r="Z60" s="256"/>
      <c r="AA60" s="252">
        <f t="shared" si="0"/>
        <v>2.4532126624335651</v>
      </c>
    </row>
    <row r="61" spans="1:27" ht="12.75" customHeight="1" x14ac:dyDescent="0.2">
      <c r="A61" s="559"/>
      <c r="B61" s="147" t="s">
        <v>224</v>
      </c>
      <c r="C61" s="144">
        <v>1.3871256510400001</v>
      </c>
      <c r="D61" s="144">
        <v>1.3871256510400001</v>
      </c>
      <c r="E61" s="15">
        <v>6.8289262820500003</v>
      </c>
      <c r="F61" s="15">
        <v>6.8289262820500003</v>
      </c>
      <c r="G61" s="15">
        <v>0</v>
      </c>
      <c r="H61" s="15">
        <v>0</v>
      </c>
      <c r="I61" s="244">
        <v>41.295216686300002</v>
      </c>
      <c r="J61" s="244">
        <v>41.295216686300002</v>
      </c>
      <c r="K61" s="139">
        <v>0</v>
      </c>
      <c r="L61" s="139">
        <v>0</v>
      </c>
      <c r="M61" s="206">
        <v>7.5278459821399997</v>
      </c>
      <c r="N61" s="206">
        <v>7.5278459821399997</v>
      </c>
      <c r="O61" s="139">
        <v>11.699414062500001</v>
      </c>
      <c r="P61" s="139">
        <v>11.699414062500001</v>
      </c>
      <c r="Q61" s="139">
        <v>46.8217704666</v>
      </c>
      <c r="R61" s="139">
        <v>46.8217704666</v>
      </c>
      <c r="S61" s="139">
        <v>0</v>
      </c>
      <c r="T61" s="139">
        <v>0</v>
      </c>
      <c r="U61" s="139">
        <v>0</v>
      </c>
      <c r="V61" s="139">
        <v>0.114062599838</v>
      </c>
      <c r="W61" s="139">
        <v>0</v>
      </c>
      <c r="X61" s="15">
        <v>64.169882799999996</v>
      </c>
      <c r="Y61" s="248">
        <v>15.174701000000001</v>
      </c>
      <c r="Z61" s="256"/>
      <c r="AA61" s="253">
        <f t="shared" si="0"/>
        <v>13.50344542004774</v>
      </c>
    </row>
    <row r="62" spans="1:27" ht="12.75" customHeight="1" x14ac:dyDescent="0.2">
      <c r="A62" s="559"/>
      <c r="B62" s="147" t="s">
        <v>225</v>
      </c>
      <c r="C62" s="144">
        <v>6.5112038352399999</v>
      </c>
      <c r="D62" s="144">
        <v>6.5112038352399999</v>
      </c>
      <c r="E62" s="15">
        <v>17.716185897399999</v>
      </c>
      <c r="F62" s="15">
        <v>17.716185897399999</v>
      </c>
      <c r="G62" s="15">
        <v>0.83011363636500002</v>
      </c>
      <c r="H62" s="15">
        <v>0.83011363636500002</v>
      </c>
      <c r="I62" s="244">
        <v>0</v>
      </c>
      <c r="J62" s="244">
        <v>0</v>
      </c>
      <c r="K62" s="139">
        <v>120.481770833166</v>
      </c>
      <c r="L62" s="139">
        <v>120.481770833166</v>
      </c>
      <c r="M62" s="206">
        <v>149.43238146499999</v>
      </c>
      <c r="N62" s="206">
        <v>149.43238146499999</v>
      </c>
      <c r="O62" s="139">
        <v>66.623386548799999</v>
      </c>
      <c r="P62" s="139">
        <v>66.623386548799999</v>
      </c>
      <c r="Q62" s="139">
        <v>0</v>
      </c>
      <c r="R62" s="139">
        <v>0</v>
      </c>
      <c r="S62" s="139">
        <v>29.0527607203</v>
      </c>
      <c r="T62" s="139">
        <v>29.0527607203</v>
      </c>
      <c r="U62" s="139">
        <v>0</v>
      </c>
      <c r="V62" s="139">
        <v>4.7708798982199996</v>
      </c>
      <c r="W62" s="139">
        <v>87.270019531299994</v>
      </c>
      <c r="X62" s="15">
        <v>0.61635960000000001</v>
      </c>
      <c r="Y62" s="248">
        <v>0</v>
      </c>
      <c r="Z62" s="256"/>
      <c r="AA62" s="253">
        <f t="shared" si="0"/>
        <v>37.997950647915737</v>
      </c>
    </row>
    <row r="63" spans="1:27" ht="12.75" customHeight="1" thickBot="1" x14ac:dyDescent="0.25">
      <c r="A63" s="560"/>
      <c r="B63" s="148" t="s">
        <v>226</v>
      </c>
      <c r="C63" s="145">
        <v>0</v>
      </c>
      <c r="D63" s="145">
        <v>0</v>
      </c>
      <c r="E63" s="140">
        <v>0</v>
      </c>
      <c r="F63" s="140">
        <v>0</v>
      </c>
      <c r="G63" s="140">
        <v>0</v>
      </c>
      <c r="H63" s="140">
        <v>0</v>
      </c>
      <c r="I63" s="245">
        <v>0</v>
      </c>
      <c r="J63" s="245">
        <v>0</v>
      </c>
      <c r="K63" s="141">
        <v>0</v>
      </c>
      <c r="L63" s="141">
        <v>0</v>
      </c>
      <c r="M63" s="207">
        <v>0</v>
      </c>
      <c r="N63" s="207">
        <v>0</v>
      </c>
      <c r="O63" s="141">
        <v>0</v>
      </c>
      <c r="P63" s="141">
        <v>0</v>
      </c>
      <c r="Q63" s="141">
        <v>0</v>
      </c>
      <c r="R63" s="141">
        <v>0</v>
      </c>
      <c r="S63" s="141">
        <v>0</v>
      </c>
      <c r="T63" s="141">
        <v>0</v>
      </c>
      <c r="U63" s="141">
        <v>0</v>
      </c>
      <c r="V63" s="141">
        <v>0</v>
      </c>
      <c r="W63" s="141">
        <v>0</v>
      </c>
      <c r="X63" s="140">
        <v>0</v>
      </c>
      <c r="Y63" s="249">
        <v>0</v>
      </c>
      <c r="Z63" s="256"/>
      <c r="AA63" s="254">
        <f t="shared" si="0"/>
        <v>0</v>
      </c>
    </row>
    <row r="64" spans="1:27" ht="12.75" customHeight="1" x14ac:dyDescent="0.2">
      <c r="A64" s="561" t="s">
        <v>327</v>
      </c>
      <c r="B64" s="146" t="s">
        <v>223</v>
      </c>
      <c r="C64" s="143">
        <v>4.5576985677000001</v>
      </c>
      <c r="D64" s="143">
        <v>4.5576985677000001</v>
      </c>
      <c r="E64" s="11">
        <v>8.8366935483900004</v>
      </c>
      <c r="F64" s="11">
        <v>8.8366935483900004</v>
      </c>
      <c r="G64" s="11">
        <v>0</v>
      </c>
      <c r="H64" s="11">
        <v>0</v>
      </c>
      <c r="I64" s="243">
        <v>1.48163311298</v>
      </c>
      <c r="J64" s="243">
        <v>1.48163311298</v>
      </c>
      <c r="K64" s="142">
        <v>18.967486213200001</v>
      </c>
      <c r="L64" s="142">
        <v>18.967486213200001</v>
      </c>
      <c r="M64" s="208">
        <v>5.4352678571400004</v>
      </c>
      <c r="N64" s="208">
        <v>5.4352678571400004</v>
      </c>
      <c r="O64" s="142">
        <v>1.37919921875</v>
      </c>
      <c r="P64" s="142">
        <v>1.37919921875</v>
      </c>
      <c r="Q64" s="142">
        <v>0.884187940141</v>
      </c>
      <c r="R64" s="142">
        <v>0.884187940141</v>
      </c>
      <c r="S64" s="142">
        <v>0.43391320854400001</v>
      </c>
      <c r="T64" s="142">
        <v>0.43391320854400001</v>
      </c>
      <c r="U64" s="142">
        <v>0</v>
      </c>
      <c r="V64" s="142">
        <v>1.14062599838</v>
      </c>
      <c r="W64" s="142">
        <v>0</v>
      </c>
      <c r="X64" s="11">
        <v>0.75332840000000001</v>
      </c>
      <c r="Y64" s="247">
        <v>9.4075710000000008</v>
      </c>
      <c r="Z64" s="256"/>
      <c r="AA64" s="252">
        <f t="shared" si="0"/>
        <v>4.1414645535682624</v>
      </c>
    </row>
    <row r="65" spans="1:27" ht="12.75" customHeight="1" x14ac:dyDescent="0.2">
      <c r="A65" s="559"/>
      <c r="B65" s="147" t="s">
        <v>224</v>
      </c>
      <c r="C65" s="144">
        <v>1.2682291666700001</v>
      </c>
      <c r="D65" s="144">
        <v>1.2682291666700001</v>
      </c>
      <c r="E65" s="15">
        <v>0</v>
      </c>
      <c r="F65" s="15">
        <v>0</v>
      </c>
      <c r="G65" s="15">
        <v>0</v>
      </c>
      <c r="H65" s="15">
        <v>0</v>
      </c>
      <c r="I65" s="244">
        <v>0</v>
      </c>
      <c r="J65" s="244">
        <v>0</v>
      </c>
      <c r="K65" s="139">
        <v>0</v>
      </c>
      <c r="L65" s="139">
        <v>0</v>
      </c>
      <c r="M65" s="206">
        <v>0</v>
      </c>
      <c r="N65" s="206">
        <v>0</v>
      </c>
      <c r="O65" s="139">
        <v>0</v>
      </c>
      <c r="P65" s="139">
        <v>0</v>
      </c>
      <c r="Q65" s="139">
        <v>0</v>
      </c>
      <c r="R65" s="139">
        <v>0</v>
      </c>
      <c r="S65" s="139">
        <v>0</v>
      </c>
      <c r="T65" s="139">
        <v>0</v>
      </c>
      <c r="U65" s="139">
        <v>0</v>
      </c>
      <c r="V65" s="139">
        <v>0</v>
      </c>
      <c r="W65" s="139">
        <v>0</v>
      </c>
      <c r="X65" s="15">
        <v>0</v>
      </c>
      <c r="Y65" s="248">
        <v>0</v>
      </c>
      <c r="Z65" s="256"/>
      <c r="AA65" s="253">
        <f t="shared" si="0"/>
        <v>0.11028079710173913</v>
      </c>
    </row>
    <row r="66" spans="1:27" ht="12.75" customHeight="1" x14ac:dyDescent="0.2">
      <c r="A66" s="559"/>
      <c r="B66" s="147" t="s">
        <v>225</v>
      </c>
      <c r="C66" s="144">
        <v>32.022786458269998</v>
      </c>
      <c r="D66" s="144">
        <v>32.022786458269998</v>
      </c>
      <c r="E66" s="15">
        <v>6.4674351332400004</v>
      </c>
      <c r="F66" s="15">
        <v>6.4674351332400004</v>
      </c>
      <c r="G66" s="15">
        <v>3.6058061079599999</v>
      </c>
      <c r="H66" s="15">
        <v>3.6058061079599999</v>
      </c>
      <c r="I66" s="244">
        <v>1.3170072115389999</v>
      </c>
      <c r="J66" s="244">
        <v>1.3170072115389999</v>
      </c>
      <c r="K66" s="139">
        <v>35.291274126769999</v>
      </c>
      <c r="L66" s="139">
        <v>35.291274126769999</v>
      </c>
      <c r="M66" s="206">
        <v>11.142299107099999</v>
      </c>
      <c r="N66" s="206">
        <v>11.142299107099999</v>
      </c>
      <c r="O66" s="139">
        <v>9.4641601562450006</v>
      </c>
      <c r="P66" s="139">
        <v>9.4641601562450006</v>
      </c>
      <c r="Q66" s="139">
        <v>2.813325264081</v>
      </c>
      <c r="R66" s="139">
        <v>2.813325264081</v>
      </c>
      <c r="S66" s="139">
        <v>0</v>
      </c>
      <c r="T66" s="139">
        <v>0</v>
      </c>
      <c r="U66" s="139">
        <v>6.4160183071999999</v>
      </c>
      <c r="V66" s="139">
        <v>15.9117326774</v>
      </c>
      <c r="W66" s="139">
        <v>5.37777944714</v>
      </c>
      <c r="X66" s="15">
        <v>3.4927044</v>
      </c>
      <c r="Y66" s="248">
        <v>14.706087999999999</v>
      </c>
      <c r="Z66" s="256"/>
      <c r="AA66" s="253">
        <f t="shared" si="0"/>
        <v>10.87619608531087</v>
      </c>
    </row>
    <row r="67" spans="1:27" ht="12.75" customHeight="1" thickBot="1" x14ac:dyDescent="0.25">
      <c r="A67" s="560"/>
      <c r="B67" s="148" t="s">
        <v>226</v>
      </c>
      <c r="C67" s="145">
        <v>8.8379720051999993</v>
      </c>
      <c r="D67" s="145">
        <v>8.8379720051999993</v>
      </c>
      <c r="E67" s="140">
        <v>3.3297685834499999</v>
      </c>
      <c r="F67" s="140">
        <v>3.3297685834499999</v>
      </c>
      <c r="G67" s="140">
        <v>580.92389914900002</v>
      </c>
      <c r="H67" s="140">
        <v>580.92389914900002</v>
      </c>
      <c r="I67" s="245">
        <v>0</v>
      </c>
      <c r="J67" s="245">
        <v>0</v>
      </c>
      <c r="K67" s="141">
        <v>36.172506893399998</v>
      </c>
      <c r="L67" s="141">
        <v>36.172506893399998</v>
      </c>
      <c r="M67" s="207">
        <v>12.175000000000001</v>
      </c>
      <c r="N67" s="207">
        <v>12.175000000000001</v>
      </c>
      <c r="O67" s="141">
        <v>1517.9038574199999</v>
      </c>
      <c r="P67" s="141">
        <v>1517.9038574199999</v>
      </c>
      <c r="Q67" s="141">
        <v>143.39920774699999</v>
      </c>
      <c r="R67" s="141">
        <v>143.39920774699999</v>
      </c>
      <c r="S67" s="141">
        <v>0</v>
      </c>
      <c r="T67" s="141">
        <v>0</v>
      </c>
      <c r="U67" s="141">
        <v>11504.079245000001</v>
      </c>
      <c r="V67" s="141">
        <v>1.36875119805</v>
      </c>
      <c r="W67" s="141">
        <v>534.04642428099999</v>
      </c>
      <c r="X67" s="140">
        <v>254.35106160000001</v>
      </c>
      <c r="Y67" s="249">
        <v>783.31545200000005</v>
      </c>
      <c r="Z67" s="256"/>
      <c r="AA67" s="254">
        <f t="shared" si="0"/>
        <v>768.8106677250064</v>
      </c>
    </row>
    <row r="68" spans="1:27" ht="12.75" customHeight="1" x14ac:dyDescent="0.2">
      <c r="A68" s="559" t="s">
        <v>328</v>
      </c>
      <c r="B68" s="146" t="s">
        <v>223</v>
      </c>
      <c r="C68" s="143">
        <v>3824.5039256799</v>
      </c>
      <c r="D68" s="143">
        <v>3824.5039256799</v>
      </c>
      <c r="E68" s="11">
        <v>1681.37104116878</v>
      </c>
      <c r="F68" s="11">
        <v>1681.37104116878</v>
      </c>
      <c r="G68" s="11">
        <v>1903.48436283962</v>
      </c>
      <c r="H68" s="11">
        <v>1903.48436283962</v>
      </c>
      <c r="I68" s="243">
        <v>5181.7944494457097</v>
      </c>
      <c r="J68" s="243">
        <v>5181.7944494457097</v>
      </c>
      <c r="K68" s="142">
        <v>2925.3358474604202</v>
      </c>
      <c r="L68" s="142">
        <v>2925.3358474604202</v>
      </c>
      <c r="M68" s="208">
        <v>1405.1126844211201</v>
      </c>
      <c r="N68" s="208">
        <v>1405.1126844211201</v>
      </c>
      <c r="O68" s="142">
        <v>2909.3919676</v>
      </c>
      <c r="P68" s="142">
        <v>2909.3919676</v>
      </c>
      <c r="Q68" s="142">
        <v>2985.2242233653001</v>
      </c>
      <c r="R68" s="142">
        <v>2985.2242233653001</v>
      </c>
      <c r="S68" s="142">
        <v>1751.2127942479999</v>
      </c>
      <c r="T68" s="142">
        <v>1751.2127942479999</v>
      </c>
      <c r="U68" s="142">
        <v>755.64273955636997</v>
      </c>
      <c r="V68" s="142">
        <v>904.08783176199995</v>
      </c>
      <c r="W68" s="142">
        <v>825.63880504199994</v>
      </c>
      <c r="X68" s="11">
        <v>2525.2102334000001</v>
      </c>
      <c r="Y68" s="247">
        <v>445.66380600000002</v>
      </c>
      <c r="Z68" s="256"/>
      <c r="AA68" s="252">
        <f t="shared" si="0"/>
        <v>2373.5263481833945</v>
      </c>
    </row>
    <row r="69" spans="1:27" ht="12.75" customHeight="1" x14ac:dyDescent="0.2">
      <c r="A69" s="559"/>
      <c r="B69" s="147" t="s">
        <v>224</v>
      </c>
      <c r="C69" s="144">
        <v>18.715705422799999</v>
      </c>
      <c r="D69" s="144">
        <v>18.715705422799999</v>
      </c>
      <c r="E69" s="15">
        <v>0</v>
      </c>
      <c r="F69" s="15">
        <v>0</v>
      </c>
      <c r="G69" s="15">
        <v>5.7367553711000001</v>
      </c>
      <c r="H69" s="15">
        <v>5.7367553711000001</v>
      </c>
      <c r="I69" s="244">
        <v>5.7471781148599996</v>
      </c>
      <c r="J69" s="244">
        <v>5.7471781148599996</v>
      </c>
      <c r="K69" s="139">
        <v>0.53899739583399997</v>
      </c>
      <c r="L69" s="139">
        <v>0.53899739583399997</v>
      </c>
      <c r="M69" s="206">
        <v>1.47485077247</v>
      </c>
      <c r="N69" s="206">
        <v>1.47485077247</v>
      </c>
      <c r="O69" s="139">
        <v>1.40514026988</v>
      </c>
      <c r="P69" s="139">
        <v>1.40514026988</v>
      </c>
      <c r="Q69" s="139">
        <v>4.5763929834899999</v>
      </c>
      <c r="R69" s="139">
        <v>4.5763929834899999</v>
      </c>
      <c r="S69" s="139">
        <v>3.6440693065500001</v>
      </c>
      <c r="T69" s="139">
        <v>3.6440693065500001</v>
      </c>
      <c r="U69" s="139">
        <v>1.46142608672</v>
      </c>
      <c r="V69" s="139">
        <v>23.208560049500001</v>
      </c>
      <c r="W69" s="139">
        <v>8.3011363636399995</v>
      </c>
      <c r="X69" s="15">
        <v>0.18677560000000001</v>
      </c>
      <c r="Y69" s="248">
        <v>0</v>
      </c>
      <c r="Z69" s="256"/>
      <c r="AA69" s="253">
        <f t="shared" ref="AA69:AA132" si="1">AVERAGE(C69:Y69)</f>
        <v>5.079829451035998</v>
      </c>
    </row>
    <row r="70" spans="1:27" ht="12.75" customHeight="1" x14ac:dyDescent="0.2">
      <c r="A70" s="559"/>
      <c r="B70" s="147" t="s">
        <v>225</v>
      </c>
      <c r="C70" s="144">
        <v>81.023172550400005</v>
      </c>
      <c r="D70" s="144">
        <v>81.023172550400005</v>
      </c>
      <c r="E70" s="15">
        <v>73.914666658399995</v>
      </c>
      <c r="F70" s="15">
        <v>73.914666658399995</v>
      </c>
      <c r="G70" s="15">
        <v>45.319855739899999</v>
      </c>
      <c r="H70" s="15">
        <v>45.319855739899999</v>
      </c>
      <c r="I70" s="244">
        <v>123.465506417046</v>
      </c>
      <c r="J70" s="244">
        <v>123.465506417046</v>
      </c>
      <c r="K70" s="139">
        <v>70.144540946299998</v>
      </c>
      <c r="L70" s="139">
        <v>70.144540946299998</v>
      </c>
      <c r="M70" s="206">
        <v>85.803833482100003</v>
      </c>
      <c r="N70" s="206">
        <v>85.803833482100003</v>
      </c>
      <c r="O70" s="139">
        <v>175.04110281800001</v>
      </c>
      <c r="P70" s="139">
        <v>175.04110281800001</v>
      </c>
      <c r="Q70" s="139">
        <v>45.524844099799999</v>
      </c>
      <c r="R70" s="139">
        <v>45.524844099799999</v>
      </c>
      <c r="S70" s="139">
        <v>10.733100347200001</v>
      </c>
      <c r="T70" s="139">
        <v>10.733100347200001</v>
      </c>
      <c r="U70" s="139">
        <v>38.638686872999997</v>
      </c>
      <c r="V70" s="139">
        <v>127.17794388199999</v>
      </c>
      <c r="W70" s="139">
        <v>193.455388849</v>
      </c>
      <c r="X70" s="15">
        <v>159.16838240000001</v>
      </c>
      <c r="Y70" s="248">
        <v>97.439697600000002</v>
      </c>
      <c r="Z70" s="256"/>
      <c r="AA70" s="253">
        <f t="shared" si="1"/>
        <v>88.600928074882262</v>
      </c>
    </row>
    <row r="71" spans="1:27" ht="12.75" customHeight="1" thickBot="1" x14ac:dyDescent="0.25">
      <c r="A71" s="560"/>
      <c r="B71" s="148" t="s">
        <v>226</v>
      </c>
      <c r="C71" s="145">
        <v>0</v>
      </c>
      <c r="D71" s="145">
        <v>0</v>
      </c>
      <c r="E71" s="140">
        <v>0</v>
      </c>
      <c r="F71" s="140">
        <v>0</v>
      </c>
      <c r="G71" s="140">
        <v>0</v>
      </c>
      <c r="H71" s="140">
        <v>0</v>
      </c>
      <c r="I71" s="245">
        <v>0</v>
      </c>
      <c r="J71" s="245">
        <v>0</v>
      </c>
      <c r="K71" s="141">
        <v>6.8605801196699998</v>
      </c>
      <c r="L71" s="141">
        <v>6.8605801196699998</v>
      </c>
      <c r="M71" s="207">
        <v>0</v>
      </c>
      <c r="N71" s="207">
        <v>0</v>
      </c>
      <c r="O71" s="141">
        <v>2.2266068892000002</v>
      </c>
      <c r="P71" s="141">
        <v>2.2266068892000002</v>
      </c>
      <c r="Q71" s="141">
        <v>0</v>
      </c>
      <c r="R71" s="141">
        <v>0</v>
      </c>
      <c r="S71" s="141">
        <v>12.252522885799999</v>
      </c>
      <c r="T71" s="141">
        <v>12.252522885799999</v>
      </c>
      <c r="U71" s="141">
        <v>7.4853554740500003</v>
      </c>
      <c r="V71" s="141">
        <v>0</v>
      </c>
      <c r="W71" s="141">
        <v>632.50767933199995</v>
      </c>
      <c r="X71" s="140">
        <v>0</v>
      </c>
      <c r="Y71" s="249">
        <v>0</v>
      </c>
      <c r="Z71" s="256"/>
      <c r="AA71" s="254">
        <f t="shared" si="1"/>
        <v>29.681411069364778</v>
      </c>
    </row>
    <row r="72" spans="1:27" ht="12.75" customHeight="1" x14ac:dyDescent="0.2">
      <c r="A72" s="559" t="s">
        <v>329</v>
      </c>
      <c r="B72" s="146" t="s">
        <v>223</v>
      </c>
      <c r="C72" s="143">
        <v>165.94122665200001</v>
      </c>
      <c r="D72" s="143">
        <v>165.94122665200001</v>
      </c>
      <c r="E72" s="11">
        <v>62.472384697099997</v>
      </c>
      <c r="F72" s="11">
        <v>62.472384697099997</v>
      </c>
      <c r="G72" s="11">
        <v>12.0056450076</v>
      </c>
      <c r="H72" s="11">
        <v>12.0056450076</v>
      </c>
      <c r="I72" s="243">
        <v>0.69939108455999999</v>
      </c>
      <c r="J72" s="243">
        <v>0.69939108455999999</v>
      </c>
      <c r="K72" s="142">
        <v>49.639282226600002</v>
      </c>
      <c r="L72" s="142">
        <v>49.639282226600002</v>
      </c>
      <c r="M72" s="208">
        <v>45.629954163699999</v>
      </c>
      <c r="N72" s="208">
        <v>45.629954163699999</v>
      </c>
      <c r="O72" s="142">
        <v>2.6043991815499998</v>
      </c>
      <c r="P72" s="142">
        <v>2.6043991815499998</v>
      </c>
      <c r="Q72" s="142">
        <v>3.2516805959299999</v>
      </c>
      <c r="R72" s="142">
        <v>3.2516805959299999</v>
      </c>
      <c r="S72" s="142">
        <v>34.371346794099999</v>
      </c>
      <c r="T72" s="142">
        <v>34.371346794099999</v>
      </c>
      <c r="U72" s="142">
        <v>77.271032245800001</v>
      </c>
      <c r="V72" s="142">
        <v>63.277489751600001</v>
      </c>
      <c r="W72" s="142">
        <v>0</v>
      </c>
      <c r="X72" s="11">
        <v>5.6276261999999999</v>
      </c>
      <c r="Y72" s="247">
        <v>0</v>
      </c>
      <c r="Z72" s="256"/>
      <c r="AA72" s="252">
        <f t="shared" si="1"/>
        <v>39.104642130594769</v>
      </c>
    </row>
    <row r="73" spans="1:27" ht="12.75" customHeight="1" x14ac:dyDescent="0.2">
      <c r="A73" s="559"/>
      <c r="B73" s="147" t="s">
        <v>224</v>
      </c>
      <c r="C73" s="144">
        <v>874.75696782919999</v>
      </c>
      <c r="D73" s="144">
        <v>874.75696782919999</v>
      </c>
      <c r="E73" s="15">
        <v>236.82969863599999</v>
      </c>
      <c r="F73" s="15">
        <v>236.82969863599999</v>
      </c>
      <c r="G73" s="15">
        <v>363.30125762199998</v>
      </c>
      <c r="H73" s="15">
        <v>363.30125762199998</v>
      </c>
      <c r="I73" s="244">
        <v>112.07042739000001</v>
      </c>
      <c r="J73" s="244">
        <v>112.07042739000001</v>
      </c>
      <c r="K73" s="139">
        <v>176.32348632840001</v>
      </c>
      <c r="L73" s="139">
        <v>176.32348632840001</v>
      </c>
      <c r="M73" s="206">
        <v>1087.2633319019999</v>
      </c>
      <c r="N73" s="206">
        <v>1087.2633319019999</v>
      </c>
      <c r="O73" s="139">
        <v>838.32212611800003</v>
      </c>
      <c r="P73" s="139">
        <v>838.32212611800003</v>
      </c>
      <c r="Q73" s="139">
        <v>766.28880109500005</v>
      </c>
      <c r="R73" s="139">
        <v>766.28880109500005</v>
      </c>
      <c r="S73" s="139">
        <v>859.44304973800001</v>
      </c>
      <c r="T73" s="139">
        <v>859.44304973800001</v>
      </c>
      <c r="U73" s="139">
        <v>1692.1895461270001</v>
      </c>
      <c r="V73" s="139">
        <v>2572.9565016800002</v>
      </c>
      <c r="W73" s="139">
        <v>1993.61316556</v>
      </c>
      <c r="X73" s="15">
        <v>2150.110518</v>
      </c>
      <c r="Y73" s="248">
        <v>2879.4912300000001</v>
      </c>
      <c r="Z73" s="256"/>
      <c r="AA73" s="253">
        <f t="shared" si="1"/>
        <v>952.93735889931315</v>
      </c>
    </row>
    <row r="74" spans="1:27" ht="12.75" customHeight="1" x14ac:dyDescent="0.2">
      <c r="A74" s="559"/>
      <c r="B74" s="147" t="s">
        <v>225</v>
      </c>
      <c r="C74" s="144">
        <v>1.3474934895799999</v>
      </c>
      <c r="D74" s="144">
        <v>1.3474934895799999</v>
      </c>
      <c r="E74" s="15">
        <v>2.64325657895</v>
      </c>
      <c r="F74" s="15">
        <v>2.64325657895</v>
      </c>
      <c r="G74" s="15">
        <v>0</v>
      </c>
      <c r="H74" s="15">
        <v>0</v>
      </c>
      <c r="I74" s="244">
        <v>0</v>
      </c>
      <c r="J74" s="244">
        <v>0</v>
      </c>
      <c r="K74" s="139">
        <v>21.104125976599999</v>
      </c>
      <c r="L74" s="139">
        <v>21.104125976599999</v>
      </c>
      <c r="M74" s="206">
        <v>5.9848071073</v>
      </c>
      <c r="N74" s="206">
        <v>5.9848071073</v>
      </c>
      <c r="O74" s="139">
        <v>3.8273344494099999</v>
      </c>
      <c r="P74" s="139">
        <v>3.8273344494099999</v>
      </c>
      <c r="Q74" s="139">
        <v>1.1281340843000001</v>
      </c>
      <c r="R74" s="139">
        <v>1.1281340843000001</v>
      </c>
      <c r="S74" s="139">
        <v>0.98847502842500001</v>
      </c>
      <c r="T74" s="139">
        <v>0.98847502842500001</v>
      </c>
      <c r="U74" s="139">
        <v>0</v>
      </c>
      <c r="V74" s="139">
        <v>0</v>
      </c>
      <c r="W74" s="139">
        <v>0</v>
      </c>
      <c r="X74" s="15">
        <v>0.80394659999999996</v>
      </c>
      <c r="Y74" s="248">
        <v>0</v>
      </c>
      <c r="Z74" s="256"/>
      <c r="AA74" s="253">
        <f t="shared" si="1"/>
        <v>3.2544000012665224</v>
      </c>
    </row>
    <row r="75" spans="1:27" ht="12.75" customHeight="1" thickBot="1" x14ac:dyDescent="0.25">
      <c r="A75" s="560"/>
      <c r="B75" s="148" t="s">
        <v>226</v>
      </c>
      <c r="C75" s="145">
        <v>0</v>
      </c>
      <c r="D75" s="145">
        <v>0</v>
      </c>
      <c r="E75" s="140">
        <v>0</v>
      </c>
      <c r="F75" s="140">
        <v>0</v>
      </c>
      <c r="G75" s="140">
        <v>0</v>
      </c>
      <c r="H75" s="140">
        <v>0</v>
      </c>
      <c r="I75" s="245">
        <v>0</v>
      </c>
      <c r="J75" s="245">
        <v>0</v>
      </c>
      <c r="K75" s="141">
        <v>0</v>
      </c>
      <c r="L75" s="141">
        <v>0</v>
      </c>
      <c r="M75" s="207">
        <v>0</v>
      </c>
      <c r="N75" s="207">
        <v>0</v>
      </c>
      <c r="O75" s="141">
        <v>0</v>
      </c>
      <c r="P75" s="141">
        <v>0</v>
      </c>
      <c r="Q75" s="141">
        <v>0</v>
      </c>
      <c r="R75" s="141">
        <v>0</v>
      </c>
      <c r="S75" s="141">
        <v>0</v>
      </c>
      <c r="T75" s="141">
        <v>0</v>
      </c>
      <c r="U75" s="141">
        <v>0</v>
      </c>
      <c r="V75" s="141">
        <v>0</v>
      </c>
      <c r="W75" s="141">
        <v>0</v>
      </c>
      <c r="X75" s="140">
        <v>0</v>
      </c>
      <c r="Y75" s="249">
        <v>64.899135000000001</v>
      </c>
      <c r="Z75" s="256"/>
      <c r="AA75" s="254">
        <f t="shared" si="1"/>
        <v>2.8217015217391306</v>
      </c>
    </row>
    <row r="76" spans="1:27" ht="12.75" customHeight="1" x14ac:dyDescent="0.2">
      <c r="A76" s="559" t="s">
        <v>330</v>
      </c>
      <c r="B76" s="146" t="s">
        <v>223</v>
      </c>
      <c r="C76" s="143">
        <v>70.153588388599999</v>
      </c>
      <c r="D76" s="143">
        <v>70.153588388599999</v>
      </c>
      <c r="E76" s="11">
        <v>13.438575114700001</v>
      </c>
      <c r="F76" s="11">
        <v>13.438575114700001</v>
      </c>
      <c r="G76" s="11">
        <v>15.110662287</v>
      </c>
      <c r="H76" s="11">
        <v>15.110662287</v>
      </c>
      <c r="I76" s="243">
        <v>0</v>
      </c>
      <c r="J76" s="243">
        <v>0</v>
      </c>
      <c r="K76" s="142">
        <v>16.133338341399998</v>
      </c>
      <c r="L76" s="142">
        <v>16.133338341399998</v>
      </c>
      <c r="M76" s="208">
        <v>1.0170946782200001</v>
      </c>
      <c r="N76" s="208">
        <v>1.0170946782200001</v>
      </c>
      <c r="O76" s="142">
        <v>19.279128864299999</v>
      </c>
      <c r="P76" s="142">
        <v>19.279128864299999</v>
      </c>
      <c r="Q76" s="142">
        <v>16.520353618400001</v>
      </c>
      <c r="R76" s="142">
        <v>16.520353618400001</v>
      </c>
      <c r="S76" s="142">
        <v>0</v>
      </c>
      <c r="T76" s="142">
        <v>0</v>
      </c>
      <c r="U76" s="142">
        <v>0</v>
      </c>
      <c r="V76" s="142">
        <v>1.59687639773</v>
      </c>
      <c r="W76" s="142">
        <v>7.84716796875</v>
      </c>
      <c r="X76" s="11">
        <v>0</v>
      </c>
      <c r="Y76" s="247">
        <v>0</v>
      </c>
      <c r="Z76" s="256"/>
      <c r="AA76" s="252">
        <f t="shared" si="1"/>
        <v>13.59780551964</v>
      </c>
    </row>
    <row r="77" spans="1:27" ht="12.75" customHeight="1" x14ac:dyDescent="0.2">
      <c r="A77" s="559"/>
      <c r="B77" s="147" t="s">
        <v>224</v>
      </c>
      <c r="C77" s="144">
        <v>0</v>
      </c>
      <c r="D77" s="144">
        <v>0</v>
      </c>
      <c r="E77" s="15">
        <v>0</v>
      </c>
      <c r="F77" s="15">
        <v>0</v>
      </c>
      <c r="G77" s="15">
        <v>0</v>
      </c>
      <c r="H77" s="15">
        <v>0</v>
      </c>
      <c r="I77" s="244">
        <v>0</v>
      </c>
      <c r="J77" s="244">
        <v>0</v>
      </c>
      <c r="K77" s="139">
        <v>0</v>
      </c>
      <c r="L77" s="139">
        <v>0</v>
      </c>
      <c r="M77" s="206">
        <v>0</v>
      </c>
      <c r="N77" s="206">
        <v>0</v>
      </c>
      <c r="O77" s="139">
        <v>0</v>
      </c>
      <c r="P77" s="139">
        <v>0</v>
      </c>
      <c r="Q77" s="139">
        <v>0</v>
      </c>
      <c r="R77" s="139">
        <v>0</v>
      </c>
      <c r="S77" s="139">
        <v>0</v>
      </c>
      <c r="T77" s="139">
        <v>0</v>
      </c>
      <c r="U77" s="139">
        <v>0</v>
      </c>
      <c r="V77" s="139">
        <v>3.2507840953799998</v>
      </c>
      <c r="W77" s="139">
        <v>12.2463378906</v>
      </c>
      <c r="X77" s="15">
        <v>0</v>
      </c>
      <c r="Y77" s="248">
        <v>0</v>
      </c>
      <c r="Z77" s="256"/>
      <c r="AA77" s="253">
        <f t="shared" si="1"/>
        <v>0.67378791243391301</v>
      </c>
    </row>
    <row r="78" spans="1:27" ht="12.75" customHeight="1" x14ac:dyDescent="0.2">
      <c r="A78" s="559"/>
      <c r="B78" s="147" t="s">
        <v>225</v>
      </c>
      <c r="C78" s="144">
        <v>1.8463924632399999</v>
      </c>
      <c r="D78" s="144">
        <v>1.8463924632399999</v>
      </c>
      <c r="E78" s="15">
        <v>0</v>
      </c>
      <c r="F78" s="15">
        <v>0</v>
      </c>
      <c r="G78" s="15">
        <v>0</v>
      </c>
      <c r="H78" s="15">
        <v>0</v>
      </c>
      <c r="I78" s="244">
        <v>0</v>
      </c>
      <c r="J78" s="244">
        <v>0</v>
      </c>
      <c r="K78" s="139">
        <v>0</v>
      </c>
      <c r="L78" s="139">
        <v>0</v>
      </c>
      <c r="M78" s="206">
        <v>0</v>
      </c>
      <c r="N78" s="206">
        <v>0</v>
      </c>
      <c r="O78" s="139">
        <v>7.29487462199</v>
      </c>
      <c r="P78" s="139">
        <v>7.29487462199</v>
      </c>
      <c r="Q78" s="139">
        <v>0</v>
      </c>
      <c r="R78" s="139">
        <v>0</v>
      </c>
      <c r="S78" s="139">
        <v>0</v>
      </c>
      <c r="T78" s="139">
        <v>0</v>
      </c>
      <c r="U78" s="139">
        <v>0</v>
      </c>
      <c r="V78" s="139">
        <v>0.57031299918900002</v>
      </c>
      <c r="W78" s="139">
        <v>0.594482421875</v>
      </c>
      <c r="X78" s="15">
        <v>0</v>
      </c>
      <c r="Y78" s="248">
        <v>0</v>
      </c>
      <c r="Z78" s="256"/>
      <c r="AA78" s="253">
        <f t="shared" si="1"/>
        <v>0.84553606919669566</v>
      </c>
    </row>
    <row r="79" spans="1:27" ht="12.75" customHeight="1" thickBot="1" x14ac:dyDescent="0.25">
      <c r="A79" s="560"/>
      <c r="B79" s="148" t="s">
        <v>226</v>
      </c>
      <c r="C79" s="145">
        <v>0</v>
      </c>
      <c r="D79" s="145">
        <v>0</v>
      </c>
      <c r="E79" s="140">
        <v>0</v>
      </c>
      <c r="F79" s="140">
        <v>0</v>
      </c>
      <c r="G79" s="140">
        <v>0</v>
      </c>
      <c r="H79" s="140">
        <v>0</v>
      </c>
      <c r="I79" s="245">
        <v>0</v>
      </c>
      <c r="J79" s="245">
        <v>0</v>
      </c>
      <c r="K79" s="141">
        <v>0</v>
      </c>
      <c r="L79" s="141">
        <v>0</v>
      </c>
      <c r="M79" s="207">
        <v>0</v>
      </c>
      <c r="N79" s="207">
        <v>0</v>
      </c>
      <c r="O79" s="141">
        <v>0</v>
      </c>
      <c r="P79" s="141">
        <v>0</v>
      </c>
      <c r="Q79" s="141">
        <v>0</v>
      </c>
      <c r="R79" s="141">
        <v>0</v>
      </c>
      <c r="S79" s="141">
        <v>0</v>
      </c>
      <c r="T79" s="141">
        <v>0</v>
      </c>
      <c r="U79" s="141">
        <v>0</v>
      </c>
      <c r="V79" s="141">
        <v>0</v>
      </c>
      <c r="W79" s="141">
        <v>0</v>
      </c>
      <c r="X79" s="140">
        <v>0</v>
      </c>
      <c r="Y79" s="249">
        <v>0</v>
      </c>
      <c r="Z79" s="256"/>
      <c r="AA79" s="254">
        <f t="shared" si="1"/>
        <v>0</v>
      </c>
    </row>
    <row r="80" spans="1:27" ht="12.75" customHeight="1" x14ac:dyDescent="0.2">
      <c r="A80" s="559" t="s">
        <v>331</v>
      </c>
      <c r="B80" s="146" t="s">
        <v>223</v>
      </c>
      <c r="C80" s="143">
        <v>0</v>
      </c>
      <c r="D80" s="143">
        <v>0</v>
      </c>
      <c r="E80" s="11">
        <v>0</v>
      </c>
      <c r="F80" s="11">
        <v>0</v>
      </c>
      <c r="G80" s="11">
        <v>0</v>
      </c>
      <c r="H80" s="11">
        <v>0</v>
      </c>
      <c r="I80" s="243">
        <v>0</v>
      </c>
      <c r="J80" s="243">
        <v>0</v>
      </c>
      <c r="K80" s="142">
        <v>0</v>
      </c>
      <c r="L80" s="142">
        <v>0</v>
      </c>
      <c r="M80" s="208">
        <v>0</v>
      </c>
      <c r="N80" s="208">
        <v>0</v>
      </c>
      <c r="O80" s="142">
        <v>0</v>
      </c>
      <c r="P80" s="142">
        <v>0</v>
      </c>
      <c r="Q80" s="142">
        <v>0</v>
      </c>
      <c r="R80" s="142">
        <v>0</v>
      </c>
      <c r="S80" s="142">
        <v>0</v>
      </c>
      <c r="T80" s="142">
        <v>0</v>
      </c>
      <c r="U80" s="142">
        <v>0</v>
      </c>
      <c r="V80" s="142">
        <v>0</v>
      </c>
      <c r="W80" s="142">
        <v>0</v>
      </c>
      <c r="X80" s="11">
        <v>0</v>
      </c>
      <c r="Y80" s="247">
        <v>0</v>
      </c>
      <c r="Z80" s="256"/>
      <c r="AA80" s="252">
        <f t="shared" si="1"/>
        <v>0</v>
      </c>
    </row>
    <row r="81" spans="1:27" ht="12.75" customHeight="1" x14ac:dyDescent="0.2">
      <c r="A81" s="559"/>
      <c r="B81" s="147" t="s">
        <v>224</v>
      </c>
      <c r="C81" s="144">
        <v>0</v>
      </c>
      <c r="D81" s="144">
        <v>0</v>
      </c>
      <c r="E81" s="15">
        <v>0</v>
      </c>
      <c r="F81" s="15">
        <v>0</v>
      </c>
      <c r="G81" s="15">
        <v>0</v>
      </c>
      <c r="H81" s="15">
        <v>0</v>
      </c>
      <c r="I81" s="244">
        <v>0</v>
      </c>
      <c r="J81" s="244">
        <v>0</v>
      </c>
      <c r="K81" s="139">
        <v>0</v>
      </c>
      <c r="L81" s="139">
        <v>0</v>
      </c>
      <c r="M81" s="206">
        <v>0</v>
      </c>
      <c r="N81" s="206">
        <v>0</v>
      </c>
      <c r="O81" s="139">
        <v>0</v>
      </c>
      <c r="P81" s="139">
        <v>0</v>
      </c>
      <c r="Q81" s="139">
        <v>0</v>
      </c>
      <c r="R81" s="139">
        <v>0</v>
      </c>
      <c r="S81" s="139">
        <v>0</v>
      </c>
      <c r="T81" s="139">
        <v>0</v>
      </c>
      <c r="U81" s="139">
        <v>0</v>
      </c>
      <c r="V81" s="139">
        <v>0</v>
      </c>
      <c r="W81" s="139">
        <v>0</v>
      </c>
      <c r="X81" s="15">
        <v>0</v>
      </c>
      <c r="Y81" s="248">
        <v>0</v>
      </c>
      <c r="Z81" s="256"/>
      <c r="AA81" s="253">
        <f t="shared" si="1"/>
        <v>0</v>
      </c>
    </row>
    <row r="82" spans="1:27" ht="12.75" customHeight="1" x14ac:dyDescent="0.2">
      <c r="A82" s="559"/>
      <c r="B82" s="147" t="s">
        <v>225</v>
      </c>
      <c r="C82" s="144">
        <v>0</v>
      </c>
      <c r="D82" s="144">
        <v>0</v>
      </c>
      <c r="E82" s="15">
        <v>0</v>
      </c>
      <c r="F82" s="15">
        <v>0</v>
      </c>
      <c r="G82" s="15">
        <v>0</v>
      </c>
      <c r="H82" s="15">
        <v>0</v>
      </c>
      <c r="I82" s="244">
        <v>0</v>
      </c>
      <c r="J82" s="244">
        <v>0</v>
      </c>
      <c r="K82" s="139">
        <v>0</v>
      </c>
      <c r="L82" s="139">
        <v>0</v>
      </c>
      <c r="M82" s="206">
        <v>0</v>
      </c>
      <c r="N82" s="206">
        <v>0</v>
      </c>
      <c r="O82" s="139">
        <v>0</v>
      </c>
      <c r="P82" s="139">
        <v>0</v>
      </c>
      <c r="Q82" s="139">
        <v>0</v>
      </c>
      <c r="R82" s="139">
        <v>0</v>
      </c>
      <c r="S82" s="139">
        <v>0</v>
      </c>
      <c r="T82" s="139">
        <v>0</v>
      </c>
      <c r="U82" s="139">
        <v>0</v>
      </c>
      <c r="V82" s="139">
        <v>0</v>
      </c>
      <c r="W82" s="139">
        <v>0</v>
      </c>
      <c r="X82" s="15">
        <v>0</v>
      </c>
      <c r="Y82" s="248">
        <v>0</v>
      </c>
      <c r="Z82" s="256"/>
      <c r="AA82" s="253">
        <f t="shared" si="1"/>
        <v>0</v>
      </c>
    </row>
    <row r="83" spans="1:27" ht="12.75" customHeight="1" thickBot="1" x14ac:dyDescent="0.25">
      <c r="A83" s="560"/>
      <c r="B83" s="148" t="s">
        <v>226</v>
      </c>
      <c r="C83" s="145">
        <v>0</v>
      </c>
      <c r="D83" s="145">
        <v>0</v>
      </c>
      <c r="E83" s="140">
        <v>0</v>
      </c>
      <c r="F83" s="140">
        <v>0</v>
      </c>
      <c r="G83" s="140">
        <v>0</v>
      </c>
      <c r="H83" s="140">
        <v>0</v>
      </c>
      <c r="I83" s="245">
        <v>0</v>
      </c>
      <c r="J83" s="245">
        <v>0</v>
      </c>
      <c r="K83" s="141">
        <v>0</v>
      </c>
      <c r="L83" s="141">
        <v>0</v>
      </c>
      <c r="M83" s="207">
        <v>0</v>
      </c>
      <c r="N83" s="207">
        <v>0</v>
      </c>
      <c r="O83" s="141">
        <v>0</v>
      </c>
      <c r="P83" s="141">
        <v>0</v>
      </c>
      <c r="Q83" s="141">
        <v>0</v>
      </c>
      <c r="R83" s="141">
        <v>0</v>
      </c>
      <c r="S83" s="141">
        <v>0</v>
      </c>
      <c r="T83" s="141">
        <v>0</v>
      </c>
      <c r="U83" s="141">
        <v>0</v>
      </c>
      <c r="V83" s="141">
        <v>0</v>
      </c>
      <c r="W83" s="141">
        <v>0</v>
      </c>
      <c r="X83" s="140">
        <v>0</v>
      </c>
      <c r="Y83" s="249">
        <v>0</v>
      </c>
      <c r="Z83" s="256"/>
      <c r="AA83" s="254">
        <f t="shared" si="1"/>
        <v>0</v>
      </c>
    </row>
    <row r="84" spans="1:27" ht="12.75" customHeight="1" x14ac:dyDescent="0.2">
      <c r="A84" s="559" t="s">
        <v>332</v>
      </c>
      <c r="B84" s="146" t="s">
        <v>223</v>
      </c>
      <c r="C84" s="143">
        <v>250.06114477099999</v>
      </c>
      <c r="D84" s="143">
        <v>250.06114477099999</v>
      </c>
      <c r="E84" s="11">
        <v>192.288673762</v>
      </c>
      <c r="F84" s="11">
        <v>192.288673762</v>
      </c>
      <c r="G84" s="11">
        <v>181.52688482902099</v>
      </c>
      <c r="H84" s="11">
        <v>181.52688482902099</v>
      </c>
      <c r="I84" s="243">
        <v>464.57272600499999</v>
      </c>
      <c r="J84" s="243">
        <v>464.57272600499999</v>
      </c>
      <c r="K84" s="142">
        <v>545.16138847132004</v>
      </c>
      <c r="L84" s="142">
        <v>545.16138847132004</v>
      </c>
      <c r="M84" s="208">
        <v>198.448610605</v>
      </c>
      <c r="N84" s="208">
        <v>198.448610605</v>
      </c>
      <c r="O84" s="142">
        <v>298.185294887</v>
      </c>
      <c r="P84" s="142">
        <v>298.185294887</v>
      </c>
      <c r="Q84" s="142">
        <v>669.42635231199995</v>
      </c>
      <c r="R84" s="142">
        <v>669.42635231199995</v>
      </c>
      <c r="S84" s="142">
        <v>265.82549022879999</v>
      </c>
      <c r="T84" s="142">
        <v>265.82549022879999</v>
      </c>
      <c r="U84" s="142">
        <v>128.04865415399999</v>
      </c>
      <c r="V84" s="142">
        <v>57.731879044300001</v>
      </c>
      <c r="W84" s="142">
        <v>629.53743600999996</v>
      </c>
      <c r="X84" s="11">
        <v>75.183926999999997</v>
      </c>
      <c r="Y84" s="247">
        <v>0.489174</v>
      </c>
      <c r="Z84" s="256"/>
      <c r="AA84" s="252">
        <f t="shared" si="1"/>
        <v>305.30366095437313</v>
      </c>
    </row>
    <row r="85" spans="1:27" ht="12.75" customHeight="1" x14ac:dyDescent="0.2">
      <c r="A85" s="559"/>
      <c r="B85" s="147" t="s">
        <v>224</v>
      </c>
      <c r="C85" s="144">
        <v>0</v>
      </c>
      <c r="D85" s="144">
        <v>0</v>
      </c>
      <c r="E85" s="15">
        <v>0</v>
      </c>
      <c r="F85" s="15">
        <v>0</v>
      </c>
      <c r="G85" s="15">
        <v>0</v>
      </c>
      <c r="H85" s="15">
        <v>0</v>
      </c>
      <c r="I85" s="244">
        <v>0</v>
      </c>
      <c r="J85" s="244">
        <v>0</v>
      </c>
      <c r="K85" s="139">
        <v>0</v>
      </c>
      <c r="L85" s="139">
        <v>0</v>
      </c>
      <c r="M85" s="206">
        <v>0</v>
      </c>
      <c r="N85" s="206">
        <v>0</v>
      </c>
      <c r="O85" s="139">
        <v>0</v>
      </c>
      <c r="P85" s="139">
        <v>0</v>
      </c>
      <c r="Q85" s="139">
        <v>0</v>
      </c>
      <c r="R85" s="139">
        <v>0</v>
      </c>
      <c r="S85" s="139">
        <v>0</v>
      </c>
      <c r="T85" s="139">
        <v>0</v>
      </c>
      <c r="U85" s="139">
        <v>0</v>
      </c>
      <c r="V85" s="139">
        <v>0</v>
      </c>
      <c r="W85" s="139">
        <v>0</v>
      </c>
      <c r="X85" s="15">
        <v>0</v>
      </c>
      <c r="Y85" s="248">
        <v>0</v>
      </c>
      <c r="Z85" s="256"/>
      <c r="AA85" s="253">
        <f t="shared" si="1"/>
        <v>0</v>
      </c>
    </row>
    <row r="86" spans="1:27" ht="12.75" customHeight="1" x14ac:dyDescent="0.2">
      <c r="A86" s="559"/>
      <c r="B86" s="147" t="s">
        <v>225</v>
      </c>
      <c r="C86" s="144">
        <v>95.680125956799998</v>
      </c>
      <c r="D86" s="144">
        <v>95.680125956799998</v>
      </c>
      <c r="E86" s="15">
        <v>16.392896884300001</v>
      </c>
      <c r="F86" s="15">
        <v>16.392896884300001</v>
      </c>
      <c r="G86" s="15">
        <v>27.503033577099998</v>
      </c>
      <c r="H86" s="15">
        <v>27.503033577099998</v>
      </c>
      <c r="I86" s="244">
        <v>13.384347098199999</v>
      </c>
      <c r="J86" s="244">
        <v>13.384347098199999</v>
      </c>
      <c r="K86" s="139">
        <v>22.1352037682</v>
      </c>
      <c r="L86" s="139">
        <v>22.1352037682</v>
      </c>
      <c r="M86" s="206">
        <v>51.488340350000001</v>
      </c>
      <c r="N86" s="206">
        <v>51.488340350000001</v>
      </c>
      <c r="O86" s="139">
        <v>110.012533503</v>
      </c>
      <c r="P86" s="139">
        <v>110.012533503</v>
      </c>
      <c r="Q86" s="139">
        <v>143.68257447799999</v>
      </c>
      <c r="R86" s="139">
        <v>143.68257447799999</v>
      </c>
      <c r="S86" s="139">
        <v>371.91577456900001</v>
      </c>
      <c r="T86" s="139">
        <v>371.91577456900001</v>
      </c>
      <c r="U86" s="139">
        <v>57.566995024699999</v>
      </c>
      <c r="V86" s="139">
        <v>39.529625732500001</v>
      </c>
      <c r="W86" s="139">
        <v>825.97229426000001</v>
      </c>
      <c r="X86" s="15">
        <v>243.6625114</v>
      </c>
      <c r="Y86" s="248">
        <v>92.177371199999996</v>
      </c>
      <c r="Z86" s="256"/>
      <c r="AA86" s="253">
        <f t="shared" si="1"/>
        <v>128.83906339071302</v>
      </c>
    </row>
    <row r="87" spans="1:27" ht="12.75" customHeight="1" thickBot="1" x14ac:dyDescent="0.25">
      <c r="A87" s="560"/>
      <c r="B87" s="148" t="s">
        <v>226</v>
      </c>
      <c r="C87" s="145">
        <v>298.27973533199997</v>
      </c>
      <c r="D87" s="145">
        <v>298.27973533199997</v>
      </c>
      <c r="E87" s="140">
        <v>0</v>
      </c>
      <c r="F87" s="140">
        <v>0</v>
      </c>
      <c r="G87" s="140">
        <v>0</v>
      </c>
      <c r="H87" s="140">
        <v>0</v>
      </c>
      <c r="I87" s="245">
        <v>0</v>
      </c>
      <c r="J87" s="245">
        <v>0</v>
      </c>
      <c r="K87" s="141">
        <v>0</v>
      </c>
      <c r="L87" s="141">
        <v>0</v>
      </c>
      <c r="M87" s="207">
        <v>0</v>
      </c>
      <c r="N87" s="207">
        <v>0</v>
      </c>
      <c r="O87" s="141">
        <v>0</v>
      </c>
      <c r="P87" s="141">
        <v>0</v>
      </c>
      <c r="Q87" s="141">
        <v>76.681747159099999</v>
      </c>
      <c r="R87" s="141">
        <v>76.681747159099999</v>
      </c>
      <c r="S87" s="141">
        <v>0</v>
      </c>
      <c r="T87" s="141">
        <v>0</v>
      </c>
      <c r="U87" s="141">
        <v>0</v>
      </c>
      <c r="V87" s="141">
        <v>0</v>
      </c>
      <c r="W87" s="141">
        <v>0</v>
      </c>
      <c r="X87" s="140">
        <v>0</v>
      </c>
      <c r="Y87" s="249">
        <v>0</v>
      </c>
      <c r="Z87" s="256"/>
      <c r="AA87" s="254">
        <f t="shared" si="1"/>
        <v>32.605346303573917</v>
      </c>
    </row>
    <row r="88" spans="1:27" ht="12.75" customHeight="1" x14ac:dyDescent="0.2">
      <c r="A88" s="559" t="s">
        <v>333</v>
      </c>
      <c r="B88" s="146" t="s">
        <v>223</v>
      </c>
      <c r="C88" s="143">
        <v>555.89990608100004</v>
      </c>
      <c r="D88" s="143">
        <v>555.89990608100004</v>
      </c>
      <c r="E88" s="11">
        <v>604.35246861799999</v>
      </c>
      <c r="F88" s="11">
        <v>604.35246861799999</v>
      </c>
      <c r="G88" s="11">
        <v>55.679603089760001</v>
      </c>
      <c r="H88" s="11">
        <v>55.679603089760001</v>
      </c>
      <c r="I88" s="243">
        <v>85.671144903200002</v>
      </c>
      <c r="J88" s="243">
        <v>85.671144903200002</v>
      </c>
      <c r="K88" s="142">
        <v>298.84875886499998</v>
      </c>
      <c r="L88" s="142">
        <v>298.84875886499998</v>
      </c>
      <c r="M88" s="208">
        <v>108.187585525</v>
      </c>
      <c r="N88" s="208">
        <v>108.187585525</v>
      </c>
      <c r="O88" s="142">
        <v>80.473911392900007</v>
      </c>
      <c r="P88" s="142">
        <v>80.473911392900007</v>
      </c>
      <c r="Q88" s="142">
        <v>194.82060565800001</v>
      </c>
      <c r="R88" s="142">
        <v>194.82060565800001</v>
      </c>
      <c r="S88" s="142">
        <v>755.68410822800001</v>
      </c>
      <c r="T88" s="142">
        <v>755.68410822800001</v>
      </c>
      <c r="U88" s="142">
        <v>184.8270919469</v>
      </c>
      <c r="V88" s="142">
        <v>16.8930573948</v>
      </c>
      <c r="W88" s="142">
        <v>0</v>
      </c>
      <c r="X88" s="11">
        <v>457.47125540000002</v>
      </c>
      <c r="Y88" s="247">
        <v>661.08197329999996</v>
      </c>
      <c r="Z88" s="256"/>
      <c r="AA88" s="252">
        <f t="shared" si="1"/>
        <v>295.63085055493127</v>
      </c>
    </row>
    <row r="89" spans="1:27" ht="12.75" customHeight="1" x14ac:dyDescent="0.2">
      <c r="A89" s="559"/>
      <c r="B89" s="147" t="s">
        <v>224</v>
      </c>
      <c r="C89" s="144">
        <v>0</v>
      </c>
      <c r="D89" s="144">
        <v>0</v>
      </c>
      <c r="E89" s="15">
        <v>0</v>
      </c>
      <c r="F89" s="15">
        <v>0</v>
      </c>
      <c r="G89" s="15">
        <v>0</v>
      </c>
      <c r="H89" s="15">
        <v>0</v>
      </c>
      <c r="I89" s="244">
        <v>0</v>
      </c>
      <c r="J89" s="244">
        <v>0</v>
      </c>
      <c r="K89" s="139">
        <v>0</v>
      </c>
      <c r="L89" s="139">
        <v>0</v>
      </c>
      <c r="M89" s="206">
        <v>0</v>
      </c>
      <c r="N89" s="206">
        <v>0</v>
      </c>
      <c r="O89" s="139">
        <v>0</v>
      </c>
      <c r="P89" s="139">
        <v>0</v>
      </c>
      <c r="Q89" s="139">
        <v>0</v>
      </c>
      <c r="R89" s="139">
        <v>0</v>
      </c>
      <c r="S89" s="139">
        <v>0</v>
      </c>
      <c r="T89" s="139">
        <v>0</v>
      </c>
      <c r="U89" s="139">
        <v>0</v>
      </c>
      <c r="V89" s="139">
        <v>0</v>
      </c>
      <c r="W89" s="139">
        <v>0</v>
      </c>
      <c r="X89" s="15">
        <v>0</v>
      </c>
      <c r="Y89" s="248">
        <v>0</v>
      </c>
      <c r="Z89" s="256"/>
      <c r="AA89" s="253">
        <f t="shared" si="1"/>
        <v>0</v>
      </c>
    </row>
    <row r="90" spans="1:27" ht="12.75" customHeight="1" x14ac:dyDescent="0.2">
      <c r="A90" s="559"/>
      <c r="B90" s="147" t="s">
        <v>225</v>
      </c>
      <c r="C90" s="144">
        <v>5.4740911989900001</v>
      </c>
      <c r="D90" s="144">
        <v>5.4740911989900001</v>
      </c>
      <c r="E90" s="15">
        <v>20.524990726999999</v>
      </c>
      <c r="F90" s="15">
        <v>20.524990726999999</v>
      </c>
      <c r="G90" s="15">
        <v>3.3069665787039999</v>
      </c>
      <c r="H90" s="15">
        <v>3.3069665787039999</v>
      </c>
      <c r="I90" s="244">
        <v>33.291015625</v>
      </c>
      <c r="J90" s="244">
        <v>33.291015625</v>
      </c>
      <c r="K90" s="139">
        <v>27.290537732699999</v>
      </c>
      <c r="L90" s="139">
        <v>27.290537732699999</v>
      </c>
      <c r="M90" s="206">
        <v>8.02717946846</v>
      </c>
      <c r="N90" s="206">
        <v>8.02717946846</v>
      </c>
      <c r="O90" s="139">
        <v>9.59371632543</v>
      </c>
      <c r="P90" s="139">
        <v>9.59371632543</v>
      </c>
      <c r="Q90" s="139">
        <v>48.9248224432</v>
      </c>
      <c r="R90" s="139">
        <v>48.9248224432</v>
      </c>
      <c r="S90" s="139">
        <v>0</v>
      </c>
      <c r="T90" s="139">
        <v>0</v>
      </c>
      <c r="U90" s="139">
        <v>99.7187204361</v>
      </c>
      <c r="V90" s="139">
        <v>35.261119425300002</v>
      </c>
      <c r="W90" s="139">
        <v>142.85180981100001</v>
      </c>
      <c r="X90" s="15">
        <v>93.601242400000004</v>
      </c>
      <c r="Y90" s="248">
        <v>35.783078199999999</v>
      </c>
      <c r="Z90" s="256"/>
      <c r="AA90" s="253">
        <f t="shared" si="1"/>
        <v>31.307939585711651</v>
      </c>
    </row>
    <row r="91" spans="1:27" ht="12.75" customHeight="1" thickBot="1" x14ac:dyDescent="0.25">
      <c r="A91" s="560"/>
      <c r="B91" s="148" t="s">
        <v>226</v>
      </c>
      <c r="C91" s="145">
        <v>0</v>
      </c>
      <c r="D91" s="145">
        <v>0</v>
      </c>
      <c r="E91" s="140">
        <v>0</v>
      </c>
      <c r="F91" s="140">
        <v>0</v>
      </c>
      <c r="G91" s="140">
        <v>5.0391871675499997</v>
      </c>
      <c r="H91" s="140">
        <v>5.0391871675499997</v>
      </c>
      <c r="I91" s="245">
        <v>0</v>
      </c>
      <c r="J91" s="245">
        <v>0</v>
      </c>
      <c r="K91" s="141">
        <v>0</v>
      </c>
      <c r="L91" s="141">
        <v>0</v>
      </c>
      <c r="M91" s="207">
        <v>2.1334696261700001</v>
      </c>
      <c r="N91" s="207">
        <v>2.1334696261700001</v>
      </c>
      <c r="O91" s="141">
        <v>0</v>
      </c>
      <c r="P91" s="141">
        <v>0</v>
      </c>
      <c r="Q91" s="141">
        <v>1.8158735795400001</v>
      </c>
      <c r="R91" s="141">
        <v>1.8158735795400001</v>
      </c>
      <c r="S91" s="141">
        <v>0</v>
      </c>
      <c r="T91" s="141">
        <v>0</v>
      </c>
      <c r="U91" s="141">
        <v>0</v>
      </c>
      <c r="V91" s="141">
        <v>0</v>
      </c>
      <c r="W91" s="141">
        <v>0</v>
      </c>
      <c r="X91" s="140">
        <v>0</v>
      </c>
      <c r="Y91" s="249">
        <v>0</v>
      </c>
      <c r="Z91" s="256"/>
      <c r="AA91" s="254">
        <f t="shared" si="1"/>
        <v>0.78161133680521733</v>
      </c>
    </row>
    <row r="92" spans="1:27" ht="12.75" customHeight="1" x14ac:dyDescent="0.2">
      <c r="A92" s="559" t="s">
        <v>334</v>
      </c>
      <c r="B92" s="146" t="s">
        <v>223</v>
      </c>
      <c r="C92" s="143">
        <v>0</v>
      </c>
      <c r="D92" s="143">
        <v>0</v>
      </c>
      <c r="E92" s="11">
        <v>0</v>
      </c>
      <c r="F92" s="11">
        <v>0</v>
      </c>
      <c r="G92" s="11">
        <v>0</v>
      </c>
      <c r="H92" s="11">
        <v>0</v>
      </c>
      <c r="I92" s="243">
        <v>0</v>
      </c>
      <c r="J92" s="243">
        <v>0</v>
      </c>
      <c r="K92" s="142">
        <v>0</v>
      </c>
      <c r="L92" s="142">
        <v>0</v>
      </c>
      <c r="M92" s="208">
        <v>0</v>
      </c>
      <c r="N92" s="208">
        <v>0</v>
      </c>
      <c r="O92" s="142">
        <v>0</v>
      </c>
      <c r="P92" s="142">
        <v>0</v>
      </c>
      <c r="Q92" s="142">
        <v>0</v>
      </c>
      <c r="R92" s="142">
        <v>0</v>
      </c>
      <c r="S92" s="142">
        <v>0</v>
      </c>
      <c r="T92" s="142">
        <v>0</v>
      </c>
      <c r="U92" s="142">
        <v>0</v>
      </c>
      <c r="V92" s="142">
        <v>0</v>
      </c>
      <c r="W92" s="142">
        <v>0</v>
      </c>
      <c r="X92" s="11">
        <v>0</v>
      </c>
      <c r="Y92" s="247">
        <v>0</v>
      </c>
      <c r="Z92" s="256"/>
      <c r="AA92" s="252">
        <f t="shared" si="1"/>
        <v>0</v>
      </c>
    </row>
    <row r="93" spans="1:27" ht="12.75" customHeight="1" x14ac:dyDescent="0.2">
      <c r="A93" s="559"/>
      <c r="B93" s="147" t="s">
        <v>224</v>
      </c>
      <c r="C93" s="144">
        <v>0</v>
      </c>
      <c r="D93" s="144">
        <v>0</v>
      </c>
      <c r="E93" s="15">
        <v>0</v>
      </c>
      <c r="F93" s="15">
        <v>0</v>
      </c>
      <c r="G93" s="15">
        <v>0</v>
      </c>
      <c r="H93" s="15">
        <v>0</v>
      </c>
      <c r="I93" s="244">
        <v>0</v>
      </c>
      <c r="J93" s="244">
        <v>0</v>
      </c>
      <c r="K93" s="139">
        <v>0</v>
      </c>
      <c r="L93" s="139">
        <v>0</v>
      </c>
      <c r="M93" s="206">
        <v>0</v>
      </c>
      <c r="N93" s="206">
        <v>0</v>
      </c>
      <c r="O93" s="139">
        <v>0</v>
      </c>
      <c r="P93" s="139">
        <v>0</v>
      </c>
      <c r="Q93" s="139">
        <v>0</v>
      </c>
      <c r="R93" s="139">
        <v>0</v>
      </c>
      <c r="S93" s="139">
        <v>0</v>
      </c>
      <c r="T93" s="139">
        <v>0</v>
      </c>
      <c r="U93" s="139">
        <v>0</v>
      </c>
      <c r="V93" s="139">
        <v>0</v>
      </c>
      <c r="W93" s="139">
        <v>0</v>
      </c>
      <c r="X93" s="15">
        <v>0</v>
      </c>
      <c r="Y93" s="248">
        <v>0</v>
      </c>
      <c r="Z93" s="256"/>
      <c r="AA93" s="253">
        <f t="shared" si="1"/>
        <v>0</v>
      </c>
    </row>
    <row r="94" spans="1:27" ht="12.75" customHeight="1" x14ac:dyDescent="0.2">
      <c r="A94" s="559"/>
      <c r="B94" s="147" t="s">
        <v>225</v>
      </c>
      <c r="C94" s="144">
        <v>0</v>
      </c>
      <c r="D94" s="144">
        <v>0</v>
      </c>
      <c r="E94" s="15">
        <v>0</v>
      </c>
      <c r="F94" s="15">
        <v>0</v>
      </c>
      <c r="G94" s="15">
        <v>0</v>
      </c>
      <c r="H94" s="15">
        <v>0</v>
      </c>
      <c r="I94" s="244">
        <v>3.33922041223</v>
      </c>
      <c r="J94" s="244">
        <v>3.33922041223</v>
      </c>
      <c r="K94" s="139">
        <v>0</v>
      </c>
      <c r="L94" s="139">
        <v>0</v>
      </c>
      <c r="M94" s="206">
        <v>0</v>
      </c>
      <c r="N94" s="206">
        <v>0</v>
      </c>
      <c r="O94" s="139">
        <v>0</v>
      </c>
      <c r="P94" s="139">
        <v>0</v>
      </c>
      <c r="Q94" s="139">
        <v>0</v>
      </c>
      <c r="R94" s="139">
        <v>0</v>
      </c>
      <c r="S94" s="139">
        <v>0</v>
      </c>
      <c r="T94" s="139">
        <v>0</v>
      </c>
      <c r="U94" s="139">
        <v>0</v>
      </c>
      <c r="V94" s="139">
        <v>0</v>
      </c>
      <c r="W94" s="139">
        <v>0</v>
      </c>
      <c r="X94" s="15">
        <v>0</v>
      </c>
      <c r="Y94" s="248">
        <v>0</v>
      </c>
      <c r="Z94" s="256"/>
      <c r="AA94" s="253">
        <f t="shared" si="1"/>
        <v>0.29036699236782609</v>
      </c>
    </row>
    <row r="95" spans="1:27" ht="12.75" customHeight="1" thickBot="1" x14ac:dyDescent="0.25">
      <c r="A95" s="560"/>
      <c r="B95" s="148" t="s">
        <v>226</v>
      </c>
      <c r="C95" s="145">
        <v>0</v>
      </c>
      <c r="D95" s="145">
        <v>0</v>
      </c>
      <c r="E95" s="140">
        <v>0</v>
      </c>
      <c r="F95" s="140">
        <v>0</v>
      </c>
      <c r="G95" s="140">
        <v>0</v>
      </c>
      <c r="H95" s="140">
        <v>0</v>
      </c>
      <c r="I95" s="245">
        <v>0</v>
      </c>
      <c r="J95" s="245">
        <v>0</v>
      </c>
      <c r="K95" s="141">
        <v>0</v>
      </c>
      <c r="L95" s="141">
        <v>0</v>
      </c>
      <c r="M95" s="207">
        <v>0</v>
      </c>
      <c r="N95" s="207">
        <v>0</v>
      </c>
      <c r="O95" s="141">
        <v>0</v>
      </c>
      <c r="P95" s="141">
        <v>0</v>
      </c>
      <c r="Q95" s="141">
        <v>0</v>
      </c>
      <c r="R95" s="141">
        <v>0</v>
      </c>
      <c r="S95" s="141">
        <v>0</v>
      </c>
      <c r="T95" s="141">
        <v>0</v>
      </c>
      <c r="U95" s="141">
        <v>0</v>
      </c>
      <c r="V95" s="141">
        <v>0</v>
      </c>
      <c r="W95" s="141">
        <v>0</v>
      </c>
      <c r="X95" s="140">
        <v>0</v>
      </c>
      <c r="Y95" s="249">
        <v>0</v>
      </c>
      <c r="Z95" s="256"/>
      <c r="AA95" s="254">
        <f t="shared" si="1"/>
        <v>0</v>
      </c>
    </row>
    <row r="96" spans="1:27" ht="12.75" customHeight="1" x14ac:dyDescent="0.2">
      <c r="A96" s="559" t="s">
        <v>335</v>
      </c>
      <c r="B96" s="146" t="s">
        <v>223</v>
      </c>
      <c r="C96" s="143">
        <v>0</v>
      </c>
      <c r="D96" s="143">
        <v>0</v>
      </c>
      <c r="E96" s="11">
        <v>0</v>
      </c>
      <c r="F96" s="11">
        <v>0</v>
      </c>
      <c r="G96" s="11">
        <v>0</v>
      </c>
      <c r="H96" s="11">
        <v>0</v>
      </c>
      <c r="I96" s="243">
        <v>0</v>
      </c>
      <c r="J96" s="243">
        <v>0</v>
      </c>
      <c r="K96" s="142">
        <v>0</v>
      </c>
      <c r="L96" s="142">
        <v>0</v>
      </c>
      <c r="M96" s="208">
        <v>0</v>
      </c>
      <c r="N96" s="208">
        <v>0</v>
      </c>
      <c r="O96" s="142">
        <v>0</v>
      </c>
      <c r="P96" s="142">
        <v>0</v>
      </c>
      <c r="Q96" s="142">
        <v>0</v>
      </c>
      <c r="R96" s="142">
        <v>0</v>
      </c>
      <c r="S96" s="142">
        <v>0</v>
      </c>
      <c r="T96" s="142">
        <v>0</v>
      </c>
      <c r="U96" s="142">
        <v>0</v>
      </c>
      <c r="V96" s="142">
        <v>0</v>
      </c>
      <c r="W96" s="142">
        <v>0</v>
      </c>
      <c r="X96" s="11">
        <v>0</v>
      </c>
      <c r="Y96" s="247">
        <v>0</v>
      </c>
      <c r="Z96" s="256"/>
      <c r="AA96" s="252">
        <f t="shared" si="1"/>
        <v>0</v>
      </c>
    </row>
    <row r="97" spans="1:27" ht="12.75" customHeight="1" x14ac:dyDescent="0.2">
      <c r="A97" s="559"/>
      <c r="B97" s="147" t="s">
        <v>224</v>
      </c>
      <c r="C97" s="144">
        <v>0</v>
      </c>
      <c r="D97" s="144">
        <v>0</v>
      </c>
      <c r="E97" s="15">
        <v>0</v>
      </c>
      <c r="F97" s="15">
        <v>0</v>
      </c>
      <c r="G97" s="15">
        <v>0</v>
      </c>
      <c r="H97" s="15">
        <v>0</v>
      </c>
      <c r="I97" s="244">
        <v>0</v>
      </c>
      <c r="J97" s="244">
        <v>0</v>
      </c>
      <c r="K97" s="139">
        <v>0</v>
      </c>
      <c r="L97" s="139">
        <v>0</v>
      </c>
      <c r="M97" s="206">
        <v>0</v>
      </c>
      <c r="N97" s="206">
        <v>0</v>
      </c>
      <c r="O97" s="139">
        <v>0</v>
      </c>
      <c r="P97" s="139">
        <v>0</v>
      </c>
      <c r="Q97" s="139">
        <v>0</v>
      </c>
      <c r="R97" s="139">
        <v>0</v>
      </c>
      <c r="S97" s="139">
        <v>0</v>
      </c>
      <c r="T97" s="139">
        <v>0</v>
      </c>
      <c r="U97" s="139">
        <v>0</v>
      </c>
      <c r="V97" s="139">
        <v>0</v>
      </c>
      <c r="W97" s="139">
        <v>0</v>
      </c>
      <c r="X97" s="15">
        <v>0</v>
      </c>
      <c r="Y97" s="248">
        <v>0</v>
      </c>
      <c r="Z97" s="256"/>
      <c r="AA97" s="253">
        <f t="shared" si="1"/>
        <v>0</v>
      </c>
    </row>
    <row r="98" spans="1:27" ht="12.75" customHeight="1" x14ac:dyDescent="0.2">
      <c r="A98" s="559"/>
      <c r="B98" s="147" t="s">
        <v>225</v>
      </c>
      <c r="C98" s="144">
        <v>0</v>
      </c>
      <c r="D98" s="144">
        <v>0</v>
      </c>
      <c r="E98" s="15">
        <v>0</v>
      </c>
      <c r="F98" s="15">
        <v>0</v>
      </c>
      <c r="G98" s="15">
        <v>0</v>
      </c>
      <c r="H98" s="15">
        <v>0</v>
      </c>
      <c r="I98" s="244">
        <v>0</v>
      </c>
      <c r="J98" s="244">
        <v>0</v>
      </c>
      <c r="K98" s="139">
        <v>0</v>
      </c>
      <c r="L98" s="139">
        <v>0</v>
      </c>
      <c r="M98" s="206">
        <v>0.36990017361100003</v>
      </c>
      <c r="N98" s="206">
        <v>0.36990017361100003</v>
      </c>
      <c r="O98" s="139">
        <v>0</v>
      </c>
      <c r="P98" s="139">
        <v>0</v>
      </c>
      <c r="Q98" s="139">
        <v>0</v>
      </c>
      <c r="R98" s="139">
        <v>0</v>
      </c>
      <c r="S98" s="139">
        <v>0</v>
      </c>
      <c r="T98" s="139">
        <v>0</v>
      </c>
      <c r="U98" s="139">
        <v>0</v>
      </c>
      <c r="V98" s="139">
        <v>0</v>
      </c>
      <c r="W98" s="139">
        <v>0</v>
      </c>
      <c r="X98" s="15">
        <v>0</v>
      </c>
      <c r="Y98" s="248">
        <v>0</v>
      </c>
      <c r="Z98" s="256"/>
      <c r="AA98" s="253">
        <f t="shared" si="1"/>
        <v>3.2165232487913045E-2</v>
      </c>
    </row>
    <row r="99" spans="1:27" ht="12.75" customHeight="1" thickBot="1" x14ac:dyDescent="0.25">
      <c r="A99" s="560"/>
      <c r="B99" s="148" t="s">
        <v>226</v>
      </c>
      <c r="C99" s="145">
        <v>0</v>
      </c>
      <c r="D99" s="145">
        <v>0</v>
      </c>
      <c r="E99" s="140">
        <v>0</v>
      </c>
      <c r="F99" s="140">
        <v>0</v>
      </c>
      <c r="G99" s="140">
        <v>0</v>
      </c>
      <c r="H99" s="140">
        <v>0</v>
      </c>
      <c r="I99" s="245">
        <v>0</v>
      </c>
      <c r="J99" s="245">
        <v>0</v>
      </c>
      <c r="K99" s="141">
        <v>0</v>
      </c>
      <c r="L99" s="141">
        <v>0</v>
      </c>
      <c r="M99" s="207">
        <v>0</v>
      </c>
      <c r="N99" s="207">
        <v>0</v>
      </c>
      <c r="O99" s="141">
        <v>0</v>
      </c>
      <c r="P99" s="141">
        <v>0</v>
      </c>
      <c r="Q99" s="141">
        <v>0</v>
      </c>
      <c r="R99" s="141">
        <v>0</v>
      </c>
      <c r="S99" s="141">
        <v>0</v>
      </c>
      <c r="T99" s="141">
        <v>0</v>
      </c>
      <c r="U99" s="141">
        <v>0</v>
      </c>
      <c r="V99" s="141">
        <v>0</v>
      </c>
      <c r="W99" s="141">
        <v>0</v>
      </c>
      <c r="X99" s="140">
        <v>0</v>
      </c>
      <c r="Y99" s="249">
        <v>0</v>
      </c>
      <c r="Z99" s="256"/>
      <c r="AA99" s="254">
        <f t="shared" si="1"/>
        <v>0</v>
      </c>
    </row>
    <row r="100" spans="1:27" ht="12.75" customHeight="1" x14ac:dyDescent="0.2">
      <c r="A100" s="559" t="s">
        <v>336</v>
      </c>
      <c r="B100" s="146" t="s">
        <v>223</v>
      </c>
      <c r="C100" s="143">
        <v>0</v>
      </c>
      <c r="D100" s="143">
        <v>0</v>
      </c>
      <c r="E100" s="11">
        <v>0</v>
      </c>
      <c r="F100" s="11">
        <v>0</v>
      </c>
      <c r="G100" s="11">
        <v>8.5067069575400005</v>
      </c>
      <c r="H100" s="11">
        <v>8.5067069575400005</v>
      </c>
      <c r="I100" s="243">
        <v>0</v>
      </c>
      <c r="J100" s="243">
        <v>0</v>
      </c>
      <c r="K100" s="142">
        <v>0</v>
      </c>
      <c r="L100" s="142">
        <v>0</v>
      </c>
      <c r="M100" s="208">
        <v>8.2637812499999992</v>
      </c>
      <c r="N100" s="208">
        <v>8.2637812499999992</v>
      </c>
      <c r="O100" s="142">
        <v>6.2517933238700003</v>
      </c>
      <c r="P100" s="142">
        <v>6.2517933238700003</v>
      </c>
      <c r="Q100" s="142">
        <v>2.43592797256</v>
      </c>
      <c r="R100" s="142">
        <v>2.43592797256</v>
      </c>
      <c r="S100" s="142">
        <v>3.2593749444900002</v>
      </c>
      <c r="T100" s="142">
        <v>3.2593749444900002</v>
      </c>
      <c r="U100" s="142">
        <v>17.61866618693</v>
      </c>
      <c r="V100" s="142">
        <v>11.14697662</v>
      </c>
      <c r="W100" s="142">
        <v>3.35707720588</v>
      </c>
      <c r="X100" s="11">
        <v>127.01860499999999</v>
      </c>
      <c r="Y100" s="247">
        <v>39.378644999999999</v>
      </c>
      <c r="Z100" s="256"/>
      <c r="AA100" s="252">
        <f t="shared" si="1"/>
        <v>11.128484300423043</v>
      </c>
    </row>
    <row r="101" spans="1:27" ht="12.75" customHeight="1" x14ac:dyDescent="0.2">
      <c r="A101" s="559"/>
      <c r="B101" s="147" t="s">
        <v>224</v>
      </c>
      <c r="C101" s="144">
        <v>0</v>
      </c>
      <c r="D101" s="144">
        <v>0</v>
      </c>
      <c r="E101" s="15">
        <v>0</v>
      </c>
      <c r="F101" s="15">
        <v>0</v>
      </c>
      <c r="G101" s="15">
        <v>10.848743366700001</v>
      </c>
      <c r="H101" s="15">
        <v>10.848743366700001</v>
      </c>
      <c r="I101" s="244">
        <v>0</v>
      </c>
      <c r="J101" s="244">
        <v>0</v>
      </c>
      <c r="K101" s="139">
        <v>0</v>
      </c>
      <c r="L101" s="139">
        <v>0</v>
      </c>
      <c r="M101" s="206">
        <v>0</v>
      </c>
      <c r="N101" s="206">
        <v>0</v>
      </c>
      <c r="O101" s="139">
        <v>0</v>
      </c>
      <c r="P101" s="139">
        <v>0</v>
      </c>
      <c r="Q101" s="139">
        <v>0</v>
      </c>
      <c r="R101" s="139">
        <v>0</v>
      </c>
      <c r="S101" s="139">
        <v>0</v>
      </c>
      <c r="T101" s="139">
        <v>0</v>
      </c>
      <c r="U101" s="139">
        <v>0</v>
      </c>
      <c r="V101" s="139">
        <v>0</v>
      </c>
      <c r="W101" s="139">
        <v>0</v>
      </c>
      <c r="X101" s="15">
        <v>0</v>
      </c>
      <c r="Y101" s="248">
        <v>0</v>
      </c>
      <c r="Z101" s="256"/>
      <c r="AA101" s="253">
        <f t="shared" si="1"/>
        <v>0.94336898840869576</v>
      </c>
    </row>
    <row r="102" spans="1:27" ht="12.75" customHeight="1" x14ac:dyDescent="0.2">
      <c r="A102" s="559"/>
      <c r="B102" s="147" t="s">
        <v>225</v>
      </c>
      <c r="C102" s="144">
        <v>0</v>
      </c>
      <c r="D102" s="144">
        <v>0</v>
      </c>
      <c r="E102" s="15">
        <v>0</v>
      </c>
      <c r="F102" s="15">
        <v>0</v>
      </c>
      <c r="G102" s="15">
        <v>1.45367777123</v>
      </c>
      <c r="H102" s="15">
        <v>1.45367777123</v>
      </c>
      <c r="I102" s="244">
        <v>0</v>
      </c>
      <c r="J102" s="244">
        <v>0</v>
      </c>
      <c r="K102" s="139">
        <v>13.801698023</v>
      </c>
      <c r="L102" s="139">
        <v>13.801698023</v>
      </c>
      <c r="M102" s="206">
        <v>2.6708906250000002</v>
      </c>
      <c r="N102" s="206">
        <v>2.6708906250000002</v>
      </c>
      <c r="O102" s="139">
        <v>1.34893465909</v>
      </c>
      <c r="P102" s="139">
        <v>1.34893465909</v>
      </c>
      <c r="Q102" s="139">
        <v>0</v>
      </c>
      <c r="R102" s="139">
        <v>0</v>
      </c>
      <c r="S102" s="139">
        <v>1.68437497132</v>
      </c>
      <c r="T102" s="139">
        <v>1.68437497132</v>
      </c>
      <c r="U102" s="139">
        <v>2.5460500270100002</v>
      </c>
      <c r="V102" s="139">
        <v>0</v>
      </c>
      <c r="W102" s="139">
        <v>0</v>
      </c>
      <c r="X102" s="15">
        <v>0</v>
      </c>
      <c r="Y102" s="248">
        <v>0</v>
      </c>
      <c r="Z102" s="256"/>
      <c r="AA102" s="253">
        <f t="shared" si="1"/>
        <v>1.9332696576647821</v>
      </c>
    </row>
    <row r="103" spans="1:27" ht="12.75" customHeight="1" thickBot="1" x14ac:dyDescent="0.25">
      <c r="A103" s="560"/>
      <c r="B103" s="148" t="s">
        <v>226</v>
      </c>
      <c r="C103" s="145">
        <v>0</v>
      </c>
      <c r="D103" s="145">
        <v>0</v>
      </c>
      <c r="E103" s="140">
        <v>0</v>
      </c>
      <c r="F103" s="140">
        <v>0</v>
      </c>
      <c r="G103" s="140">
        <v>0</v>
      </c>
      <c r="H103" s="140">
        <v>0</v>
      </c>
      <c r="I103" s="245">
        <v>0</v>
      </c>
      <c r="J103" s="245">
        <v>0</v>
      </c>
      <c r="K103" s="141">
        <v>0</v>
      </c>
      <c r="L103" s="141">
        <v>0</v>
      </c>
      <c r="M103" s="207">
        <v>0</v>
      </c>
      <c r="N103" s="207">
        <v>0</v>
      </c>
      <c r="O103" s="141">
        <v>0</v>
      </c>
      <c r="P103" s="141">
        <v>0</v>
      </c>
      <c r="Q103" s="141">
        <v>0</v>
      </c>
      <c r="R103" s="141">
        <v>0</v>
      </c>
      <c r="S103" s="141">
        <v>0</v>
      </c>
      <c r="T103" s="141">
        <v>0</v>
      </c>
      <c r="U103" s="141">
        <v>0</v>
      </c>
      <c r="V103" s="141">
        <v>0</v>
      </c>
      <c r="W103" s="141">
        <v>0</v>
      </c>
      <c r="X103" s="140">
        <v>74.688389999999998</v>
      </c>
      <c r="Y103" s="249">
        <v>0</v>
      </c>
      <c r="Z103" s="256"/>
      <c r="AA103" s="254">
        <f t="shared" si="1"/>
        <v>3.247321304347826</v>
      </c>
    </row>
    <row r="104" spans="1:27" ht="12.75" customHeight="1" x14ac:dyDescent="0.2">
      <c r="A104" s="559" t="s">
        <v>337</v>
      </c>
      <c r="B104" s="146" t="s">
        <v>223</v>
      </c>
      <c r="C104" s="143">
        <v>57.148135653490002</v>
      </c>
      <c r="D104" s="143">
        <v>57.148135653490002</v>
      </c>
      <c r="E104" s="11">
        <v>214.58437499999999</v>
      </c>
      <c r="F104" s="11">
        <v>214.58437499999999</v>
      </c>
      <c r="G104" s="11">
        <v>57.797151385600003</v>
      </c>
      <c r="H104" s="11">
        <v>57.797151385600003</v>
      </c>
      <c r="I104" s="243">
        <v>37.580262382100003</v>
      </c>
      <c r="J104" s="243">
        <v>37.580262382100003</v>
      </c>
      <c r="K104" s="142">
        <v>97.970703124899998</v>
      </c>
      <c r="L104" s="142">
        <v>97.970703124899998</v>
      </c>
      <c r="M104" s="208">
        <v>56.709523168060002</v>
      </c>
      <c r="N104" s="208">
        <v>56.709523168060002</v>
      </c>
      <c r="O104" s="142">
        <v>22.952190896699999</v>
      </c>
      <c r="P104" s="142">
        <v>22.952190896699999</v>
      </c>
      <c r="Q104" s="142">
        <v>97.920641447400001</v>
      </c>
      <c r="R104" s="142">
        <v>97.920641447400001</v>
      </c>
      <c r="S104" s="142">
        <v>28.339809536899999</v>
      </c>
      <c r="T104" s="142">
        <v>28.339809536899999</v>
      </c>
      <c r="U104" s="142">
        <v>40.634786859199998</v>
      </c>
      <c r="V104" s="142">
        <v>15.6835821941</v>
      </c>
      <c r="W104" s="142">
        <v>129.121582031</v>
      </c>
      <c r="X104" s="11">
        <v>14.587177199999999</v>
      </c>
      <c r="Y104" s="247">
        <v>8.1325225000000003</v>
      </c>
      <c r="Z104" s="256"/>
      <c r="AA104" s="252">
        <f t="shared" si="1"/>
        <v>67.398488520634785</v>
      </c>
    </row>
    <row r="105" spans="1:27" ht="12.75" customHeight="1" x14ac:dyDescent="0.2">
      <c r="A105" s="559"/>
      <c r="B105" s="147" t="s">
        <v>224</v>
      </c>
      <c r="C105" s="144">
        <v>20.67501775573</v>
      </c>
      <c r="D105" s="144">
        <v>20.67501775573</v>
      </c>
      <c r="E105" s="15">
        <v>245.91939102581</v>
      </c>
      <c r="F105" s="15">
        <v>245.91939102581</v>
      </c>
      <c r="G105" s="15">
        <v>281.825047907</v>
      </c>
      <c r="H105" s="15">
        <v>281.825047907</v>
      </c>
      <c r="I105" s="244">
        <v>80.086877211100003</v>
      </c>
      <c r="J105" s="244">
        <v>80.086877211100003</v>
      </c>
      <c r="K105" s="139">
        <v>132.84700520800001</v>
      </c>
      <c r="L105" s="139">
        <v>132.84700520800001</v>
      </c>
      <c r="M105" s="206">
        <v>203.02599676720001</v>
      </c>
      <c r="N105" s="206">
        <v>203.02599676720001</v>
      </c>
      <c r="O105" s="139">
        <v>96.295813518900005</v>
      </c>
      <c r="P105" s="139">
        <v>96.295813518900005</v>
      </c>
      <c r="Q105" s="139">
        <v>272.68595805950002</v>
      </c>
      <c r="R105" s="139">
        <v>272.68595805950002</v>
      </c>
      <c r="S105" s="139">
        <v>269.43613469600001</v>
      </c>
      <c r="T105" s="139">
        <v>269.43613469600001</v>
      </c>
      <c r="U105" s="139">
        <v>121.12018048020001</v>
      </c>
      <c r="V105" s="139">
        <v>144.11347554599999</v>
      </c>
      <c r="W105" s="139">
        <v>386.65136718799999</v>
      </c>
      <c r="X105" s="15">
        <v>244.35233919999999</v>
      </c>
      <c r="Y105" s="248">
        <v>328.98193650000002</v>
      </c>
      <c r="Z105" s="256"/>
      <c r="AA105" s="253">
        <f t="shared" si="1"/>
        <v>192.64407753098607</v>
      </c>
    </row>
    <row r="106" spans="1:27" ht="12.75" customHeight="1" x14ac:dyDescent="0.2">
      <c r="A106" s="559"/>
      <c r="B106" s="147" t="s">
        <v>225</v>
      </c>
      <c r="C106" s="144">
        <v>2.0752840909070001</v>
      </c>
      <c r="D106" s="144">
        <v>2.0752840909070001</v>
      </c>
      <c r="E106" s="15">
        <v>19.97948717952</v>
      </c>
      <c r="F106" s="15">
        <v>19.97948717952</v>
      </c>
      <c r="G106" s="15">
        <v>0</v>
      </c>
      <c r="H106" s="15">
        <v>0</v>
      </c>
      <c r="I106" s="244">
        <v>0.69991892688599999</v>
      </c>
      <c r="J106" s="244">
        <v>0.69991892688599999</v>
      </c>
      <c r="K106" s="139">
        <v>62.777343749982997</v>
      </c>
      <c r="L106" s="139">
        <v>62.777343749982997</v>
      </c>
      <c r="M106" s="206">
        <v>77.536907327530002</v>
      </c>
      <c r="N106" s="206">
        <v>77.536907327530002</v>
      </c>
      <c r="O106" s="139">
        <v>32.236455502650998</v>
      </c>
      <c r="P106" s="139">
        <v>32.236455502650998</v>
      </c>
      <c r="Q106" s="139">
        <v>23.579050164510001</v>
      </c>
      <c r="R106" s="139">
        <v>23.579050164510001</v>
      </c>
      <c r="S106" s="139">
        <v>10.51602995396</v>
      </c>
      <c r="T106" s="139">
        <v>10.51602995396</v>
      </c>
      <c r="U106" s="139">
        <v>0.64160189777599996</v>
      </c>
      <c r="V106" s="139">
        <v>14.3126396947</v>
      </c>
      <c r="W106" s="139">
        <v>39.830322265600003</v>
      </c>
      <c r="X106" s="15">
        <v>21.709554799999999</v>
      </c>
      <c r="Y106" s="248">
        <v>3.253009</v>
      </c>
      <c r="Z106" s="256"/>
      <c r="AA106" s="253">
        <f t="shared" si="1"/>
        <v>23.415133976085652</v>
      </c>
    </row>
    <row r="107" spans="1:27" ht="12.75" customHeight="1" thickBot="1" x14ac:dyDescent="0.25">
      <c r="A107" s="560"/>
      <c r="B107" s="148" t="s">
        <v>226</v>
      </c>
      <c r="C107" s="145">
        <v>0</v>
      </c>
      <c r="D107" s="145">
        <v>0</v>
      </c>
      <c r="E107" s="140">
        <v>0</v>
      </c>
      <c r="F107" s="140">
        <v>0</v>
      </c>
      <c r="G107" s="140">
        <v>0</v>
      </c>
      <c r="H107" s="140">
        <v>0</v>
      </c>
      <c r="I107" s="245">
        <v>2.23435657429</v>
      </c>
      <c r="J107" s="245">
        <v>2.23435657429</v>
      </c>
      <c r="K107" s="141">
        <v>0.356689453125</v>
      </c>
      <c r="L107" s="141">
        <v>0.356689453125</v>
      </c>
      <c r="M107" s="207">
        <v>67.074016702600005</v>
      </c>
      <c r="N107" s="207">
        <v>67.074016702600005</v>
      </c>
      <c r="O107" s="141">
        <v>426.35245414399998</v>
      </c>
      <c r="P107" s="141">
        <v>426.35245414399998</v>
      </c>
      <c r="Q107" s="141">
        <v>0</v>
      </c>
      <c r="R107" s="141">
        <v>0</v>
      </c>
      <c r="S107" s="141">
        <v>0</v>
      </c>
      <c r="T107" s="141">
        <v>0</v>
      </c>
      <c r="U107" s="141">
        <v>0</v>
      </c>
      <c r="V107" s="141">
        <v>29.009143289200001</v>
      </c>
      <c r="W107" s="141">
        <v>0</v>
      </c>
      <c r="X107" s="140">
        <v>12.121738799999999</v>
      </c>
      <c r="Y107" s="249">
        <v>0</v>
      </c>
      <c r="Z107" s="256"/>
      <c r="AA107" s="254">
        <f t="shared" si="1"/>
        <v>44.920257210314347</v>
      </c>
    </row>
    <row r="108" spans="1:27" ht="12.75" customHeight="1" x14ac:dyDescent="0.2">
      <c r="A108" s="559" t="s">
        <v>338</v>
      </c>
      <c r="B108" s="146" t="s">
        <v>223</v>
      </c>
      <c r="C108" s="143">
        <v>0</v>
      </c>
      <c r="D108" s="143">
        <v>0</v>
      </c>
      <c r="E108" s="11">
        <v>0.68759412650499996</v>
      </c>
      <c r="F108" s="11">
        <v>0.68759412650499996</v>
      </c>
      <c r="G108" s="11">
        <v>26.9008700284</v>
      </c>
      <c r="H108" s="11">
        <v>26.9008700284</v>
      </c>
      <c r="I108" s="243">
        <v>0.41156475360599998</v>
      </c>
      <c r="J108" s="243">
        <v>0.41156475360599998</v>
      </c>
      <c r="K108" s="142">
        <v>4.3222369025700003</v>
      </c>
      <c r="L108" s="142">
        <v>4.3222369025700003</v>
      </c>
      <c r="M108" s="208">
        <v>0.59787946428500005</v>
      </c>
      <c r="N108" s="208">
        <v>0.59787946428500005</v>
      </c>
      <c r="O108" s="142">
        <v>3.9983189174099998</v>
      </c>
      <c r="P108" s="142">
        <v>3.9983189174099998</v>
      </c>
      <c r="Q108" s="142">
        <v>0</v>
      </c>
      <c r="R108" s="142">
        <v>0</v>
      </c>
      <c r="S108" s="142">
        <v>0</v>
      </c>
      <c r="T108" s="142">
        <v>0</v>
      </c>
      <c r="U108" s="142">
        <v>20.510878480959999</v>
      </c>
      <c r="V108" s="142">
        <v>0</v>
      </c>
      <c r="W108" s="142">
        <v>0</v>
      </c>
      <c r="X108" s="11">
        <v>0.61635960000000001</v>
      </c>
      <c r="Y108" s="247">
        <v>1.6594283999999999</v>
      </c>
      <c r="Z108" s="256"/>
      <c r="AA108" s="252">
        <f t="shared" si="1"/>
        <v>4.2010258637613909</v>
      </c>
    </row>
    <row r="109" spans="1:27" ht="12.75" customHeight="1" x14ac:dyDescent="0.2">
      <c r="A109" s="559"/>
      <c r="B109" s="147" t="s">
        <v>224</v>
      </c>
      <c r="C109" s="144">
        <v>0</v>
      </c>
      <c r="D109" s="144">
        <v>0</v>
      </c>
      <c r="E109" s="15">
        <v>0</v>
      </c>
      <c r="F109" s="15">
        <v>0</v>
      </c>
      <c r="G109" s="15">
        <v>0</v>
      </c>
      <c r="H109" s="15">
        <v>0</v>
      </c>
      <c r="I109" s="244">
        <v>0</v>
      </c>
      <c r="J109" s="244">
        <v>0</v>
      </c>
      <c r="K109" s="139">
        <v>0</v>
      </c>
      <c r="L109" s="139">
        <v>0</v>
      </c>
      <c r="M109" s="206">
        <v>0</v>
      </c>
      <c r="N109" s="206">
        <v>0</v>
      </c>
      <c r="O109" s="139">
        <v>0</v>
      </c>
      <c r="P109" s="139">
        <v>0</v>
      </c>
      <c r="Q109" s="139">
        <v>0</v>
      </c>
      <c r="R109" s="139">
        <v>0</v>
      </c>
      <c r="S109" s="139">
        <v>0</v>
      </c>
      <c r="T109" s="139">
        <v>0</v>
      </c>
      <c r="U109" s="139">
        <v>0</v>
      </c>
      <c r="V109" s="139">
        <v>0</v>
      </c>
      <c r="W109" s="139">
        <v>0</v>
      </c>
      <c r="X109" s="15">
        <v>0</v>
      </c>
      <c r="Y109" s="248">
        <v>0</v>
      </c>
      <c r="Z109" s="256"/>
      <c r="AA109" s="253">
        <f t="shared" si="1"/>
        <v>0</v>
      </c>
    </row>
    <row r="110" spans="1:27" ht="12.75" customHeight="1" x14ac:dyDescent="0.2">
      <c r="A110" s="559"/>
      <c r="B110" s="147" t="s">
        <v>225</v>
      </c>
      <c r="C110" s="144">
        <v>9.0477324695199997</v>
      </c>
      <c r="D110" s="144">
        <v>9.0477324695199997</v>
      </c>
      <c r="E110" s="15">
        <v>1.53681626928</v>
      </c>
      <c r="F110" s="15">
        <v>1.53681626928</v>
      </c>
      <c r="G110" s="15">
        <v>0</v>
      </c>
      <c r="H110" s="15">
        <v>0</v>
      </c>
      <c r="I110" s="244">
        <v>1.20725661058</v>
      </c>
      <c r="J110" s="244">
        <v>1.20725661058</v>
      </c>
      <c r="K110" s="139">
        <v>4.6871365988599996</v>
      </c>
      <c r="L110" s="139">
        <v>4.6871365988599996</v>
      </c>
      <c r="M110" s="206">
        <v>4.6577225942420002</v>
      </c>
      <c r="N110" s="206">
        <v>4.6577225942420002</v>
      </c>
      <c r="O110" s="139">
        <v>0.594482421875</v>
      </c>
      <c r="P110" s="139">
        <v>0.594482421875</v>
      </c>
      <c r="Q110" s="139">
        <v>1.33940529337</v>
      </c>
      <c r="R110" s="139">
        <v>1.33940529337</v>
      </c>
      <c r="S110" s="139">
        <v>0</v>
      </c>
      <c r="T110" s="139">
        <v>0</v>
      </c>
      <c r="U110" s="139">
        <v>0.50920750945799997</v>
      </c>
      <c r="V110" s="139">
        <v>0</v>
      </c>
      <c r="W110" s="139">
        <v>5.3503417968799996</v>
      </c>
      <c r="X110" s="15">
        <v>19.7562484</v>
      </c>
      <c r="Y110" s="248">
        <v>11.5478817</v>
      </c>
      <c r="Z110" s="256"/>
      <c r="AA110" s="253">
        <f t="shared" si="1"/>
        <v>3.621947127034435</v>
      </c>
    </row>
    <row r="111" spans="1:27" ht="12.75" customHeight="1" thickBot="1" x14ac:dyDescent="0.25">
      <c r="A111" s="560"/>
      <c r="B111" s="148" t="s">
        <v>226</v>
      </c>
      <c r="C111" s="145">
        <v>0</v>
      </c>
      <c r="D111" s="145">
        <v>0</v>
      </c>
      <c r="E111" s="140">
        <v>0</v>
      </c>
      <c r="F111" s="140">
        <v>0</v>
      </c>
      <c r="G111" s="140">
        <v>0</v>
      </c>
      <c r="H111" s="140">
        <v>0</v>
      </c>
      <c r="I111" s="245">
        <v>0</v>
      </c>
      <c r="J111" s="245">
        <v>0</v>
      </c>
      <c r="K111" s="141">
        <v>0</v>
      </c>
      <c r="L111" s="141">
        <v>0</v>
      </c>
      <c r="M111" s="207">
        <v>0</v>
      </c>
      <c r="N111" s="207">
        <v>0</v>
      </c>
      <c r="O111" s="141">
        <v>0</v>
      </c>
      <c r="P111" s="141">
        <v>0</v>
      </c>
      <c r="Q111" s="141">
        <v>0</v>
      </c>
      <c r="R111" s="141">
        <v>0</v>
      </c>
      <c r="S111" s="141">
        <v>0</v>
      </c>
      <c r="T111" s="141">
        <v>0</v>
      </c>
      <c r="U111" s="141">
        <v>0</v>
      </c>
      <c r="V111" s="141">
        <v>0</v>
      </c>
      <c r="W111" s="141">
        <v>0</v>
      </c>
      <c r="X111" s="140">
        <v>0</v>
      </c>
      <c r="Y111" s="249">
        <v>0</v>
      </c>
      <c r="Z111" s="256"/>
      <c r="AA111" s="254">
        <f t="shared" si="1"/>
        <v>0</v>
      </c>
    </row>
    <row r="112" spans="1:27" ht="12.75" customHeight="1" x14ac:dyDescent="0.2">
      <c r="A112" s="559" t="s">
        <v>339</v>
      </c>
      <c r="B112" s="146" t="s">
        <v>223</v>
      </c>
      <c r="C112" s="143">
        <v>6.7857993521399997</v>
      </c>
      <c r="D112" s="143">
        <v>6.7857993521399997</v>
      </c>
      <c r="E112" s="11">
        <v>0</v>
      </c>
      <c r="F112" s="11">
        <v>0</v>
      </c>
      <c r="G112" s="11">
        <v>2.2562681686100001</v>
      </c>
      <c r="H112" s="11">
        <v>2.2562681686100001</v>
      </c>
      <c r="I112" s="243">
        <v>0</v>
      </c>
      <c r="J112" s="243">
        <v>0</v>
      </c>
      <c r="K112" s="142">
        <v>0</v>
      </c>
      <c r="L112" s="142">
        <v>0</v>
      </c>
      <c r="M112" s="208">
        <v>3.5404730902699999</v>
      </c>
      <c r="N112" s="208">
        <v>3.5404730902699999</v>
      </c>
      <c r="O112" s="142">
        <v>12.256529017849999</v>
      </c>
      <c r="P112" s="142">
        <v>12.256529017849999</v>
      </c>
      <c r="Q112" s="142">
        <v>4.8785912298399996</v>
      </c>
      <c r="R112" s="142">
        <v>4.8785912298399996</v>
      </c>
      <c r="S112" s="142">
        <v>0</v>
      </c>
      <c r="T112" s="142">
        <v>0</v>
      </c>
      <c r="U112" s="142">
        <v>12.872765839111</v>
      </c>
      <c r="V112" s="142">
        <v>0</v>
      </c>
      <c r="W112" s="142">
        <v>0</v>
      </c>
      <c r="X112" s="11">
        <v>19.004421000000001</v>
      </c>
      <c r="Y112" s="247">
        <v>0</v>
      </c>
      <c r="Z112" s="256"/>
      <c r="AA112" s="252">
        <f t="shared" si="1"/>
        <v>3.9701090676752604</v>
      </c>
    </row>
    <row r="113" spans="1:27" ht="12.75" customHeight="1" x14ac:dyDescent="0.2">
      <c r="A113" s="559"/>
      <c r="B113" s="147" t="s">
        <v>224</v>
      </c>
      <c r="C113" s="144">
        <v>0</v>
      </c>
      <c r="D113" s="144">
        <v>0</v>
      </c>
      <c r="E113" s="15">
        <v>0</v>
      </c>
      <c r="F113" s="15">
        <v>0</v>
      </c>
      <c r="G113" s="15">
        <v>0</v>
      </c>
      <c r="H113" s="15">
        <v>0</v>
      </c>
      <c r="I113" s="244">
        <v>0</v>
      </c>
      <c r="J113" s="244">
        <v>0</v>
      </c>
      <c r="K113" s="139">
        <v>0</v>
      </c>
      <c r="L113" s="139">
        <v>0</v>
      </c>
      <c r="M113" s="206">
        <v>0</v>
      </c>
      <c r="N113" s="206">
        <v>0</v>
      </c>
      <c r="O113" s="139">
        <v>0</v>
      </c>
      <c r="P113" s="139">
        <v>0</v>
      </c>
      <c r="Q113" s="139">
        <v>0</v>
      </c>
      <c r="R113" s="139">
        <v>0</v>
      </c>
      <c r="S113" s="139">
        <v>0</v>
      </c>
      <c r="T113" s="139">
        <v>0</v>
      </c>
      <c r="U113" s="139">
        <v>0</v>
      </c>
      <c r="V113" s="139">
        <v>0</v>
      </c>
      <c r="W113" s="139">
        <v>0</v>
      </c>
      <c r="X113" s="15">
        <v>0</v>
      </c>
      <c r="Y113" s="248">
        <v>0</v>
      </c>
      <c r="Z113" s="256"/>
      <c r="AA113" s="253">
        <f t="shared" si="1"/>
        <v>0</v>
      </c>
    </row>
    <row r="114" spans="1:27" ht="12.75" customHeight="1" x14ac:dyDescent="0.2">
      <c r="A114" s="559"/>
      <c r="B114" s="147" t="s">
        <v>225</v>
      </c>
      <c r="C114" s="144">
        <v>51.050090510686999</v>
      </c>
      <c r="D114" s="144">
        <v>51.050090510686999</v>
      </c>
      <c r="E114" s="15">
        <v>0</v>
      </c>
      <c r="F114" s="15">
        <v>0</v>
      </c>
      <c r="G114" s="15">
        <v>0</v>
      </c>
      <c r="H114" s="15">
        <v>0</v>
      </c>
      <c r="I114" s="244">
        <v>0</v>
      </c>
      <c r="J114" s="244">
        <v>0</v>
      </c>
      <c r="K114" s="139">
        <v>3.0706309442999999</v>
      </c>
      <c r="L114" s="139">
        <v>3.0706309442999999</v>
      </c>
      <c r="M114" s="206">
        <v>53.265625</v>
      </c>
      <c r="N114" s="206">
        <v>53.265625</v>
      </c>
      <c r="O114" s="139">
        <v>39.269810267840001</v>
      </c>
      <c r="P114" s="139">
        <v>39.269810267840001</v>
      </c>
      <c r="Q114" s="139">
        <v>1.933026713711</v>
      </c>
      <c r="R114" s="139">
        <v>1.933026713711</v>
      </c>
      <c r="S114" s="139">
        <v>0</v>
      </c>
      <c r="T114" s="139">
        <v>0</v>
      </c>
      <c r="U114" s="139">
        <v>5.2550214976099996</v>
      </c>
      <c r="V114" s="139">
        <v>10.5675572455</v>
      </c>
      <c r="W114" s="139">
        <v>0.43235085227300002</v>
      </c>
      <c r="X114" s="15">
        <v>0</v>
      </c>
      <c r="Y114" s="248">
        <v>15.302714399999999</v>
      </c>
      <c r="Z114" s="256"/>
      <c r="AA114" s="253">
        <f t="shared" si="1"/>
        <v>14.292870037759087</v>
      </c>
    </row>
    <row r="115" spans="1:27" ht="12.75" customHeight="1" thickBot="1" x14ac:dyDescent="0.25">
      <c r="A115" s="560"/>
      <c r="B115" s="148" t="s">
        <v>226</v>
      </c>
      <c r="C115" s="145">
        <v>5.7418302210399998</v>
      </c>
      <c r="D115" s="145">
        <v>5.7418302210399998</v>
      </c>
      <c r="E115" s="140">
        <v>0</v>
      </c>
      <c r="F115" s="140">
        <v>0</v>
      </c>
      <c r="G115" s="140">
        <v>9.78822220204</v>
      </c>
      <c r="H115" s="140">
        <v>9.78822220204</v>
      </c>
      <c r="I115" s="245">
        <v>0</v>
      </c>
      <c r="J115" s="245">
        <v>0</v>
      </c>
      <c r="K115" s="141">
        <v>0</v>
      </c>
      <c r="L115" s="141">
        <v>0</v>
      </c>
      <c r="M115" s="207">
        <v>0</v>
      </c>
      <c r="N115" s="207">
        <v>0</v>
      </c>
      <c r="O115" s="141">
        <v>575.458984375</v>
      </c>
      <c r="P115" s="141">
        <v>575.458984375</v>
      </c>
      <c r="Q115" s="141">
        <v>102.511781754</v>
      </c>
      <c r="R115" s="141">
        <v>102.511781754</v>
      </c>
      <c r="S115" s="141">
        <v>0</v>
      </c>
      <c r="T115" s="141">
        <v>0</v>
      </c>
      <c r="U115" s="141">
        <v>0</v>
      </c>
      <c r="V115" s="141">
        <v>0</v>
      </c>
      <c r="W115" s="141">
        <v>0</v>
      </c>
      <c r="X115" s="140">
        <v>9.4166050000000006</v>
      </c>
      <c r="Y115" s="249">
        <v>0</v>
      </c>
      <c r="Z115" s="256"/>
      <c r="AA115" s="254">
        <f t="shared" si="1"/>
        <v>60.713836613224331</v>
      </c>
    </row>
    <row r="116" spans="1:27" ht="12.75" customHeight="1" x14ac:dyDescent="0.2">
      <c r="A116" s="559" t="s">
        <v>340</v>
      </c>
      <c r="B116" s="146" t="s">
        <v>223</v>
      </c>
      <c r="C116" s="143">
        <v>0</v>
      </c>
      <c r="D116" s="143">
        <v>0</v>
      </c>
      <c r="E116" s="11">
        <v>0</v>
      </c>
      <c r="F116" s="11">
        <v>0</v>
      </c>
      <c r="G116" s="11">
        <v>0</v>
      </c>
      <c r="H116" s="11">
        <v>0</v>
      </c>
      <c r="I116" s="243">
        <v>0</v>
      </c>
      <c r="J116" s="243">
        <v>0</v>
      </c>
      <c r="K116" s="142">
        <v>0</v>
      </c>
      <c r="L116" s="142">
        <v>0</v>
      </c>
      <c r="M116" s="208">
        <v>0</v>
      </c>
      <c r="N116" s="208">
        <v>0</v>
      </c>
      <c r="O116" s="142">
        <v>0</v>
      </c>
      <c r="P116" s="142">
        <v>0</v>
      </c>
      <c r="Q116" s="142">
        <v>0</v>
      </c>
      <c r="R116" s="142">
        <v>0</v>
      </c>
      <c r="S116" s="142">
        <v>0</v>
      </c>
      <c r="T116" s="142">
        <v>0</v>
      </c>
      <c r="U116" s="142">
        <v>0</v>
      </c>
      <c r="V116" s="142">
        <v>0</v>
      </c>
      <c r="W116" s="142">
        <v>0</v>
      </c>
      <c r="X116" s="11">
        <v>0</v>
      </c>
      <c r="Y116" s="247">
        <v>0</v>
      </c>
      <c r="Z116" s="256"/>
      <c r="AA116" s="252">
        <f t="shared" si="1"/>
        <v>0</v>
      </c>
    </row>
    <row r="117" spans="1:27" ht="12.75" customHeight="1" x14ac:dyDescent="0.2">
      <c r="A117" s="559"/>
      <c r="B117" s="147" t="s">
        <v>224</v>
      </c>
      <c r="C117" s="144">
        <v>0</v>
      </c>
      <c r="D117" s="144">
        <v>0</v>
      </c>
      <c r="E117" s="15">
        <v>0</v>
      </c>
      <c r="F117" s="15">
        <v>0</v>
      </c>
      <c r="G117" s="15">
        <v>0</v>
      </c>
      <c r="H117" s="15">
        <v>0</v>
      </c>
      <c r="I117" s="244">
        <v>0</v>
      </c>
      <c r="J117" s="244">
        <v>0</v>
      </c>
      <c r="K117" s="139">
        <v>0</v>
      </c>
      <c r="L117" s="139">
        <v>0</v>
      </c>
      <c r="M117" s="206">
        <v>0</v>
      </c>
      <c r="N117" s="206">
        <v>0</v>
      </c>
      <c r="O117" s="139">
        <v>0</v>
      </c>
      <c r="P117" s="139">
        <v>0</v>
      </c>
      <c r="Q117" s="139">
        <v>0</v>
      </c>
      <c r="R117" s="139">
        <v>0</v>
      </c>
      <c r="S117" s="139">
        <v>0</v>
      </c>
      <c r="T117" s="139">
        <v>0</v>
      </c>
      <c r="U117" s="139">
        <v>0</v>
      </c>
      <c r="V117" s="139">
        <v>0</v>
      </c>
      <c r="W117" s="139">
        <v>0</v>
      </c>
      <c r="X117" s="15">
        <v>0</v>
      </c>
      <c r="Y117" s="248">
        <v>0</v>
      </c>
      <c r="Z117" s="256"/>
      <c r="AA117" s="253">
        <f t="shared" si="1"/>
        <v>0</v>
      </c>
    </row>
    <row r="118" spans="1:27" ht="12.75" customHeight="1" x14ac:dyDescent="0.2">
      <c r="A118" s="559"/>
      <c r="B118" s="147" t="s">
        <v>225</v>
      </c>
      <c r="C118" s="144">
        <v>0</v>
      </c>
      <c r="D118" s="144">
        <v>0</v>
      </c>
      <c r="E118" s="15">
        <v>0</v>
      </c>
      <c r="F118" s="15">
        <v>0</v>
      </c>
      <c r="G118" s="15">
        <v>0</v>
      </c>
      <c r="H118" s="15">
        <v>0</v>
      </c>
      <c r="I118" s="244">
        <v>0</v>
      </c>
      <c r="J118" s="244">
        <v>0</v>
      </c>
      <c r="K118" s="139">
        <v>0</v>
      </c>
      <c r="L118" s="139">
        <v>0</v>
      </c>
      <c r="M118" s="206">
        <v>1.9311671401499999</v>
      </c>
      <c r="N118" s="206">
        <v>1.9311671401499999</v>
      </c>
      <c r="O118" s="139">
        <v>0.57619065504800004</v>
      </c>
      <c r="P118" s="139">
        <v>0.57619065504800004</v>
      </c>
      <c r="Q118" s="139">
        <v>0</v>
      </c>
      <c r="R118" s="139">
        <v>0</v>
      </c>
      <c r="S118" s="139">
        <v>0</v>
      </c>
      <c r="T118" s="139">
        <v>0</v>
      </c>
      <c r="U118" s="139">
        <v>0</v>
      </c>
      <c r="V118" s="139">
        <v>0</v>
      </c>
      <c r="W118" s="139">
        <v>0</v>
      </c>
      <c r="X118" s="15">
        <v>0</v>
      </c>
      <c r="Y118" s="248">
        <v>0</v>
      </c>
      <c r="Z118" s="256"/>
      <c r="AA118" s="253">
        <f t="shared" si="1"/>
        <v>0.21803111262591307</v>
      </c>
    </row>
    <row r="119" spans="1:27" ht="12.75" customHeight="1" thickBot="1" x14ac:dyDescent="0.25">
      <c r="A119" s="560"/>
      <c r="B119" s="148" t="s">
        <v>226</v>
      </c>
      <c r="C119" s="145">
        <v>0</v>
      </c>
      <c r="D119" s="145">
        <v>0</v>
      </c>
      <c r="E119" s="140">
        <v>0</v>
      </c>
      <c r="F119" s="140">
        <v>0</v>
      </c>
      <c r="G119" s="140">
        <v>0</v>
      </c>
      <c r="H119" s="140">
        <v>0</v>
      </c>
      <c r="I119" s="245">
        <v>0</v>
      </c>
      <c r="J119" s="245">
        <v>0</v>
      </c>
      <c r="K119" s="141">
        <v>0</v>
      </c>
      <c r="L119" s="141">
        <v>0</v>
      </c>
      <c r="M119" s="207">
        <v>0</v>
      </c>
      <c r="N119" s="207">
        <v>0</v>
      </c>
      <c r="O119" s="141">
        <v>0</v>
      </c>
      <c r="P119" s="141">
        <v>0</v>
      </c>
      <c r="Q119" s="141">
        <v>0</v>
      </c>
      <c r="R119" s="141">
        <v>0</v>
      </c>
      <c r="S119" s="141">
        <v>0</v>
      </c>
      <c r="T119" s="141">
        <v>0</v>
      </c>
      <c r="U119" s="141">
        <v>0</v>
      </c>
      <c r="V119" s="141">
        <v>0</v>
      </c>
      <c r="W119" s="141">
        <v>0</v>
      </c>
      <c r="X119" s="140">
        <v>0</v>
      </c>
      <c r="Y119" s="249">
        <v>0</v>
      </c>
      <c r="Z119" s="256"/>
      <c r="AA119" s="254">
        <f t="shared" si="1"/>
        <v>0</v>
      </c>
    </row>
    <row r="120" spans="1:27" ht="12.75" customHeight="1" x14ac:dyDescent="0.2">
      <c r="A120" s="559" t="s">
        <v>341</v>
      </c>
      <c r="B120" s="146" t="s">
        <v>223</v>
      </c>
      <c r="C120" s="143">
        <v>0</v>
      </c>
      <c r="D120" s="143">
        <v>0</v>
      </c>
      <c r="E120" s="11">
        <v>0</v>
      </c>
      <c r="F120" s="11">
        <v>0</v>
      </c>
      <c r="G120" s="11">
        <v>0</v>
      </c>
      <c r="H120" s="11">
        <v>0</v>
      </c>
      <c r="I120" s="243">
        <v>0</v>
      </c>
      <c r="J120" s="243">
        <v>0</v>
      </c>
      <c r="K120" s="142">
        <v>0</v>
      </c>
      <c r="L120" s="142">
        <v>0</v>
      </c>
      <c r="M120" s="208">
        <v>0</v>
      </c>
      <c r="N120" s="208">
        <v>0</v>
      </c>
      <c r="O120" s="142">
        <v>0</v>
      </c>
      <c r="P120" s="142">
        <v>0</v>
      </c>
      <c r="Q120" s="142">
        <v>0</v>
      </c>
      <c r="R120" s="142">
        <v>0</v>
      </c>
      <c r="S120" s="142">
        <v>0</v>
      </c>
      <c r="T120" s="142">
        <v>0</v>
      </c>
      <c r="U120" s="142">
        <v>0</v>
      </c>
      <c r="V120" s="142">
        <v>0</v>
      </c>
      <c r="W120" s="142">
        <v>0</v>
      </c>
      <c r="X120" s="11">
        <v>0</v>
      </c>
      <c r="Y120" s="247">
        <v>0</v>
      </c>
      <c r="Z120" s="256"/>
      <c r="AA120" s="252">
        <f t="shared" si="1"/>
        <v>0</v>
      </c>
    </row>
    <row r="121" spans="1:27" ht="12.75" customHeight="1" x14ac:dyDescent="0.2">
      <c r="A121" s="559"/>
      <c r="B121" s="147" t="s">
        <v>224</v>
      </c>
      <c r="C121" s="144">
        <v>0</v>
      </c>
      <c r="D121" s="144">
        <v>0</v>
      </c>
      <c r="E121" s="15">
        <v>0</v>
      </c>
      <c r="F121" s="15">
        <v>0</v>
      </c>
      <c r="G121" s="15">
        <v>0</v>
      </c>
      <c r="H121" s="15">
        <v>0</v>
      </c>
      <c r="I121" s="244">
        <v>0</v>
      </c>
      <c r="J121" s="244">
        <v>0</v>
      </c>
      <c r="K121" s="139">
        <v>0</v>
      </c>
      <c r="L121" s="139">
        <v>0</v>
      </c>
      <c r="M121" s="206">
        <v>0</v>
      </c>
      <c r="N121" s="206">
        <v>0</v>
      </c>
      <c r="O121" s="139">
        <v>0</v>
      </c>
      <c r="P121" s="139">
        <v>0</v>
      </c>
      <c r="Q121" s="139">
        <v>0</v>
      </c>
      <c r="R121" s="139">
        <v>0</v>
      </c>
      <c r="S121" s="139">
        <v>0</v>
      </c>
      <c r="T121" s="139">
        <v>0</v>
      </c>
      <c r="U121" s="139">
        <v>0</v>
      </c>
      <c r="V121" s="139">
        <v>0</v>
      </c>
      <c r="W121" s="139">
        <v>0</v>
      </c>
      <c r="X121" s="15">
        <v>0</v>
      </c>
      <c r="Y121" s="248">
        <v>0</v>
      </c>
      <c r="Z121" s="256"/>
      <c r="AA121" s="253">
        <f t="shared" si="1"/>
        <v>0</v>
      </c>
    </row>
    <row r="122" spans="1:27" ht="12.75" customHeight="1" x14ac:dyDescent="0.2">
      <c r="A122" s="559"/>
      <c r="B122" s="147" t="s">
        <v>225</v>
      </c>
      <c r="C122" s="144">
        <v>0</v>
      </c>
      <c r="D122" s="144">
        <v>0</v>
      </c>
      <c r="E122" s="15">
        <v>0</v>
      </c>
      <c r="F122" s="15">
        <v>0</v>
      </c>
      <c r="G122" s="15">
        <v>0</v>
      </c>
      <c r="H122" s="15">
        <v>0</v>
      </c>
      <c r="I122" s="244">
        <v>0</v>
      </c>
      <c r="J122" s="244">
        <v>0</v>
      </c>
      <c r="K122" s="139">
        <v>0</v>
      </c>
      <c r="L122" s="139">
        <v>0</v>
      </c>
      <c r="M122" s="206">
        <v>10.9913194444</v>
      </c>
      <c r="N122" s="206">
        <v>10.9913194444</v>
      </c>
      <c r="O122" s="139">
        <v>0</v>
      </c>
      <c r="P122" s="139">
        <v>0</v>
      </c>
      <c r="Q122" s="139">
        <v>0</v>
      </c>
      <c r="R122" s="139">
        <v>0</v>
      </c>
      <c r="S122" s="139">
        <v>0</v>
      </c>
      <c r="T122" s="139">
        <v>0</v>
      </c>
      <c r="U122" s="139">
        <v>0</v>
      </c>
      <c r="V122" s="139">
        <v>0</v>
      </c>
      <c r="W122" s="139">
        <v>0</v>
      </c>
      <c r="X122" s="15">
        <v>0</v>
      </c>
      <c r="Y122" s="248">
        <v>0</v>
      </c>
      <c r="Z122" s="256"/>
      <c r="AA122" s="253">
        <f t="shared" si="1"/>
        <v>0.9557669082086957</v>
      </c>
    </row>
    <row r="123" spans="1:27" ht="12.75" customHeight="1" thickBot="1" x14ac:dyDescent="0.25">
      <c r="A123" s="560"/>
      <c r="B123" s="148" t="s">
        <v>226</v>
      </c>
      <c r="C123" s="145">
        <v>0</v>
      </c>
      <c r="D123" s="145">
        <v>0</v>
      </c>
      <c r="E123" s="140">
        <v>0</v>
      </c>
      <c r="F123" s="140">
        <v>0</v>
      </c>
      <c r="G123" s="140">
        <v>0</v>
      </c>
      <c r="H123" s="140">
        <v>0</v>
      </c>
      <c r="I123" s="245">
        <v>0</v>
      </c>
      <c r="J123" s="245">
        <v>0</v>
      </c>
      <c r="K123" s="141">
        <v>0</v>
      </c>
      <c r="L123" s="141">
        <v>0</v>
      </c>
      <c r="M123" s="207">
        <v>0</v>
      </c>
      <c r="N123" s="207">
        <v>0</v>
      </c>
      <c r="O123" s="141">
        <v>0</v>
      </c>
      <c r="P123" s="141">
        <v>0</v>
      </c>
      <c r="Q123" s="141">
        <v>0</v>
      </c>
      <c r="R123" s="141">
        <v>0</v>
      </c>
      <c r="S123" s="141">
        <v>0</v>
      </c>
      <c r="T123" s="141">
        <v>0</v>
      </c>
      <c r="U123" s="141">
        <v>0</v>
      </c>
      <c r="V123" s="141">
        <v>0</v>
      </c>
      <c r="W123" s="141">
        <v>0</v>
      </c>
      <c r="X123" s="140">
        <v>0</v>
      </c>
      <c r="Y123" s="249">
        <v>0</v>
      </c>
      <c r="Z123" s="256"/>
      <c r="AA123" s="254">
        <f t="shared" si="1"/>
        <v>0</v>
      </c>
    </row>
    <row r="124" spans="1:27" ht="12.75" customHeight="1" x14ac:dyDescent="0.2">
      <c r="A124" s="559" t="s">
        <v>342</v>
      </c>
      <c r="B124" s="146" t="s">
        <v>223</v>
      </c>
      <c r="C124" s="143">
        <v>59.370821220899998</v>
      </c>
      <c r="D124" s="143">
        <v>59.370821220899998</v>
      </c>
      <c r="E124" s="11">
        <v>22.613574953000001</v>
      </c>
      <c r="F124" s="11">
        <v>22.613574953000001</v>
      </c>
      <c r="G124" s="11">
        <v>150.37082079749999</v>
      </c>
      <c r="H124" s="11">
        <v>150.37082079749999</v>
      </c>
      <c r="I124" s="243">
        <v>882.621926788</v>
      </c>
      <c r="J124" s="243">
        <v>882.621926788</v>
      </c>
      <c r="K124" s="142">
        <v>238.61790797469999</v>
      </c>
      <c r="L124" s="142">
        <v>238.61790797469999</v>
      </c>
      <c r="M124" s="208">
        <v>333.12699332630001</v>
      </c>
      <c r="N124" s="208">
        <v>333.12699332630001</v>
      </c>
      <c r="O124" s="142">
        <v>112.98795197299999</v>
      </c>
      <c r="P124" s="142">
        <v>112.98795197299999</v>
      </c>
      <c r="Q124" s="142">
        <v>330.50355487500002</v>
      </c>
      <c r="R124" s="142">
        <v>330.50355487500002</v>
      </c>
      <c r="S124" s="142">
        <v>587.75127992039995</v>
      </c>
      <c r="T124" s="142">
        <v>587.75127992039995</v>
      </c>
      <c r="U124" s="142">
        <v>295.20816207711698</v>
      </c>
      <c r="V124" s="142">
        <v>36.9471201673</v>
      </c>
      <c r="W124" s="142">
        <v>217.209845691</v>
      </c>
      <c r="X124" s="11">
        <v>226.7671856</v>
      </c>
      <c r="Y124" s="247">
        <v>3.9489687999999998</v>
      </c>
      <c r="Z124" s="256"/>
      <c r="AA124" s="252">
        <f t="shared" si="1"/>
        <v>270.26134547795721</v>
      </c>
    </row>
    <row r="125" spans="1:27" ht="12.75" customHeight="1" x14ac:dyDescent="0.2">
      <c r="A125" s="559"/>
      <c r="B125" s="147" t="s">
        <v>224</v>
      </c>
      <c r="C125" s="144">
        <v>0</v>
      </c>
      <c r="D125" s="144">
        <v>0</v>
      </c>
      <c r="E125" s="15">
        <v>0</v>
      </c>
      <c r="F125" s="15">
        <v>0</v>
      </c>
      <c r="G125" s="15">
        <v>0</v>
      </c>
      <c r="H125" s="15">
        <v>0</v>
      </c>
      <c r="I125" s="244">
        <v>13.0007901279</v>
      </c>
      <c r="J125" s="244">
        <v>13.0007901279</v>
      </c>
      <c r="K125" s="139">
        <v>6.9295147835000002</v>
      </c>
      <c r="L125" s="139">
        <v>6.9295147835000002</v>
      </c>
      <c r="M125" s="206">
        <v>1.9866248022199999</v>
      </c>
      <c r="N125" s="206">
        <v>1.9866248022199999</v>
      </c>
      <c r="O125" s="139">
        <v>13.3944875233</v>
      </c>
      <c r="P125" s="139">
        <v>13.3944875233</v>
      </c>
      <c r="Q125" s="139">
        <v>3.4761008522700001</v>
      </c>
      <c r="R125" s="139">
        <v>3.4761008522700001</v>
      </c>
      <c r="S125" s="139">
        <v>9.0573606677399994</v>
      </c>
      <c r="T125" s="139">
        <v>9.0573606677399994</v>
      </c>
      <c r="U125" s="139">
        <v>157.04988675600001</v>
      </c>
      <c r="V125" s="139">
        <v>0</v>
      </c>
      <c r="W125" s="139">
        <v>56.204670902300002</v>
      </c>
      <c r="X125" s="15">
        <v>9.78348E-2</v>
      </c>
      <c r="Y125" s="248">
        <v>0</v>
      </c>
      <c r="Z125" s="256"/>
      <c r="AA125" s="253">
        <f t="shared" si="1"/>
        <v>13.436615216180869</v>
      </c>
    </row>
    <row r="126" spans="1:27" ht="12.75" customHeight="1" x14ac:dyDescent="0.2">
      <c r="A126" s="559"/>
      <c r="B126" s="147" t="s">
        <v>225</v>
      </c>
      <c r="C126" s="144">
        <v>15.2467256434</v>
      </c>
      <c r="D126" s="144">
        <v>15.2467256434</v>
      </c>
      <c r="E126" s="15">
        <v>43.208507999699997</v>
      </c>
      <c r="F126" s="15">
        <v>43.208507999699997</v>
      </c>
      <c r="G126" s="15">
        <v>11.210239955400001</v>
      </c>
      <c r="H126" s="15">
        <v>11.210239955400001</v>
      </c>
      <c r="I126" s="244">
        <v>21.858578213800001</v>
      </c>
      <c r="J126" s="244">
        <v>21.858578213800001</v>
      </c>
      <c r="K126" s="139">
        <v>22.761340591734001</v>
      </c>
      <c r="L126" s="139">
        <v>22.761340591734001</v>
      </c>
      <c r="M126" s="206">
        <v>10.947390474523001</v>
      </c>
      <c r="N126" s="206">
        <v>10.947390474523001</v>
      </c>
      <c r="O126" s="139">
        <v>69.908274294099996</v>
      </c>
      <c r="P126" s="139">
        <v>69.908274294099996</v>
      </c>
      <c r="Q126" s="139">
        <v>38.617578125000001</v>
      </c>
      <c r="R126" s="139">
        <v>38.617578125000001</v>
      </c>
      <c r="S126" s="139">
        <v>1.95406614989</v>
      </c>
      <c r="T126" s="139">
        <v>1.95406614989</v>
      </c>
      <c r="U126" s="139">
        <v>9.2675829678799992</v>
      </c>
      <c r="V126" s="139">
        <v>104.10589911</v>
      </c>
      <c r="W126" s="139">
        <v>104.67146998299999</v>
      </c>
      <c r="X126" s="15">
        <v>129.26861640000001</v>
      </c>
      <c r="Y126" s="248">
        <v>0</v>
      </c>
      <c r="Z126" s="256"/>
      <c r="AA126" s="253">
        <f t="shared" si="1"/>
        <v>35.597346580694527</v>
      </c>
    </row>
    <row r="127" spans="1:27" ht="12.75" customHeight="1" thickBot="1" x14ac:dyDescent="0.25">
      <c r="A127" s="560"/>
      <c r="B127" s="148" t="s">
        <v>226</v>
      </c>
      <c r="C127" s="145">
        <v>0</v>
      </c>
      <c r="D127" s="145">
        <v>0</v>
      </c>
      <c r="E127" s="140">
        <v>0</v>
      </c>
      <c r="F127" s="140">
        <v>0</v>
      </c>
      <c r="G127" s="140">
        <v>0</v>
      </c>
      <c r="H127" s="140">
        <v>0</v>
      </c>
      <c r="I127" s="245">
        <v>0</v>
      </c>
      <c r="J127" s="245">
        <v>0</v>
      </c>
      <c r="K127" s="141">
        <v>0</v>
      </c>
      <c r="L127" s="141">
        <v>0</v>
      </c>
      <c r="M127" s="207">
        <v>1.66154074367</v>
      </c>
      <c r="N127" s="207">
        <v>1.66154074367</v>
      </c>
      <c r="O127" s="141">
        <v>0</v>
      </c>
      <c r="P127" s="141">
        <v>0</v>
      </c>
      <c r="Q127" s="141">
        <v>0</v>
      </c>
      <c r="R127" s="141">
        <v>0</v>
      </c>
      <c r="S127" s="141">
        <v>0</v>
      </c>
      <c r="T127" s="141">
        <v>0</v>
      </c>
      <c r="U127" s="141">
        <v>14.115241751099999</v>
      </c>
      <c r="V127" s="141">
        <v>4.1539171710599998</v>
      </c>
      <c r="W127" s="141">
        <v>6.7940848213999996E-2</v>
      </c>
      <c r="X127" s="140">
        <v>59.394640799999998</v>
      </c>
      <c r="Y127" s="249">
        <v>0</v>
      </c>
      <c r="Z127" s="256"/>
      <c r="AA127" s="254">
        <f t="shared" si="1"/>
        <v>3.5241226981614786</v>
      </c>
    </row>
    <row r="128" spans="1:27" ht="12.75" customHeight="1" x14ac:dyDescent="0.2">
      <c r="A128" s="559" t="s">
        <v>343</v>
      </c>
      <c r="B128" s="146" t="s">
        <v>223</v>
      </c>
      <c r="C128" s="143">
        <v>4.5272122896699996</v>
      </c>
      <c r="D128" s="143">
        <v>4.5272122896699996</v>
      </c>
      <c r="E128" s="11">
        <v>0.16785386029400001</v>
      </c>
      <c r="F128" s="11">
        <v>0.16785386029400001</v>
      </c>
      <c r="G128" s="11">
        <v>11.61326229</v>
      </c>
      <c r="H128" s="11">
        <v>11.61326229</v>
      </c>
      <c r="I128" s="243">
        <v>198.59848420500001</v>
      </c>
      <c r="J128" s="243">
        <v>198.59848420500001</v>
      </c>
      <c r="K128" s="142">
        <v>34.887991660200001</v>
      </c>
      <c r="L128" s="142">
        <v>34.887991660200001</v>
      </c>
      <c r="M128" s="208">
        <v>301.301672994</v>
      </c>
      <c r="N128" s="208">
        <v>301.301672994</v>
      </c>
      <c r="O128" s="142">
        <v>26.882453125449999</v>
      </c>
      <c r="P128" s="142">
        <v>26.882453125449999</v>
      </c>
      <c r="Q128" s="142">
        <v>0</v>
      </c>
      <c r="R128" s="142">
        <v>0</v>
      </c>
      <c r="S128" s="142">
        <v>0</v>
      </c>
      <c r="T128" s="142">
        <v>0</v>
      </c>
      <c r="U128" s="142">
        <v>2.7219442874199999</v>
      </c>
      <c r="V128" s="142">
        <v>6.27106657624</v>
      </c>
      <c r="W128" s="142">
        <v>146.716473802</v>
      </c>
      <c r="X128" s="11">
        <v>0</v>
      </c>
      <c r="Y128" s="247">
        <v>0</v>
      </c>
      <c r="Z128" s="256"/>
      <c r="AA128" s="252">
        <f t="shared" si="1"/>
        <v>57.029015022386432</v>
      </c>
    </row>
    <row r="129" spans="1:27" ht="12.75" customHeight="1" x14ac:dyDescent="0.2">
      <c r="A129" s="559"/>
      <c r="B129" s="147" t="s">
        <v>224</v>
      </c>
      <c r="C129" s="144">
        <v>0</v>
      </c>
      <c r="D129" s="144">
        <v>0</v>
      </c>
      <c r="E129" s="15">
        <v>0</v>
      </c>
      <c r="F129" s="15">
        <v>0</v>
      </c>
      <c r="G129" s="15">
        <v>0</v>
      </c>
      <c r="H129" s="15">
        <v>0</v>
      </c>
      <c r="I129" s="244">
        <v>0</v>
      </c>
      <c r="J129" s="244">
        <v>0</v>
      </c>
      <c r="K129" s="139">
        <v>0</v>
      </c>
      <c r="L129" s="139">
        <v>0</v>
      </c>
      <c r="M129" s="206">
        <v>0</v>
      </c>
      <c r="N129" s="206">
        <v>0</v>
      </c>
      <c r="O129" s="139">
        <v>0</v>
      </c>
      <c r="P129" s="139">
        <v>0</v>
      </c>
      <c r="Q129" s="139">
        <v>0</v>
      </c>
      <c r="R129" s="139">
        <v>0</v>
      </c>
      <c r="S129" s="139">
        <v>0</v>
      </c>
      <c r="T129" s="139">
        <v>0</v>
      </c>
      <c r="U129" s="139">
        <v>0</v>
      </c>
      <c r="V129" s="139">
        <v>0</v>
      </c>
      <c r="W129" s="139">
        <v>0</v>
      </c>
      <c r="X129" s="15">
        <v>0</v>
      </c>
      <c r="Y129" s="248">
        <v>0</v>
      </c>
      <c r="Z129" s="256"/>
      <c r="AA129" s="253">
        <f t="shared" si="1"/>
        <v>0</v>
      </c>
    </row>
    <row r="130" spans="1:27" ht="12.75" customHeight="1" x14ac:dyDescent="0.2">
      <c r="A130" s="559"/>
      <c r="B130" s="147" t="s">
        <v>225</v>
      </c>
      <c r="C130" s="144">
        <v>5.4256358138199996</v>
      </c>
      <c r="D130" s="144">
        <v>5.4256358138199996</v>
      </c>
      <c r="E130" s="15">
        <v>0</v>
      </c>
      <c r="F130" s="15">
        <v>0</v>
      </c>
      <c r="G130" s="15">
        <v>4.5396839488699996</v>
      </c>
      <c r="H130" s="15">
        <v>4.5396839488699996</v>
      </c>
      <c r="I130" s="244">
        <v>27.139414911700001</v>
      </c>
      <c r="J130" s="244">
        <v>27.139414911700001</v>
      </c>
      <c r="K130" s="139">
        <v>21.447513649099999</v>
      </c>
      <c r="L130" s="139">
        <v>21.447513649099999</v>
      </c>
      <c r="M130" s="206">
        <v>123.590320768</v>
      </c>
      <c r="N130" s="206">
        <v>123.590320768</v>
      </c>
      <c r="O130" s="139">
        <v>43.332957277399998</v>
      </c>
      <c r="P130" s="139">
        <v>43.332957277399998</v>
      </c>
      <c r="Q130" s="139">
        <v>4.7943460982700001</v>
      </c>
      <c r="R130" s="139">
        <v>4.7943460982700001</v>
      </c>
      <c r="S130" s="139">
        <v>0</v>
      </c>
      <c r="T130" s="139">
        <v>0</v>
      </c>
      <c r="U130" s="139">
        <v>9.3539831787299992</v>
      </c>
      <c r="V130" s="139">
        <v>93.2952548154</v>
      </c>
      <c r="W130" s="139">
        <v>43.549613772800001</v>
      </c>
      <c r="X130" s="15">
        <v>25.372836499999998</v>
      </c>
      <c r="Y130" s="248">
        <v>2.2067201999999999</v>
      </c>
      <c r="Z130" s="256"/>
      <c r="AA130" s="253">
        <f t="shared" si="1"/>
        <v>27.579050147880434</v>
      </c>
    </row>
    <row r="131" spans="1:27" ht="12.75" customHeight="1" thickBot="1" x14ac:dyDescent="0.25">
      <c r="A131" s="560"/>
      <c r="B131" s="148" t="s">
        <v>226</v>
      </c>
      <c r="C131" s="145">
        <v>0</v>
      </c>
      <c r="D131" s="145">
        <v>0</v>
      </c>
      <c r="E131" s="140">
        <v>0</v>
      </c>
      <c r="F131" s="140">
        <v>0</v>
      </c>
      <c r="G131" s="140">
        <v>0</v>
      </c>
      <c r="H131" s="140">
        <v>0</v>
      </c>
      <c r="I131" s="245">
        <v>3424.1257005900002</v>
      </c>
      <c r="J131" s="245">
        <v>3424.1257005900002</v>
      </c>
      <c r="K131" s="141">
        <v>26.488068953799999</v>
      </c>
      <c r="L131" s="141">
        <v>26.488068953799999</v>
      </c>
      <c r="M131" s="207">
        <v>0</v>
      </c>
      <c r="N131" s="207">
        <v>0</v>
      </c>
      <c r="O131" s="141">
        <v>0</v>
      </c>
      <c r="P131" s="141">
        <v>0</v>
      </c>
      <c r="Q131" s="141">
        <v>826.41689888500002</v>
      </c>
      <c r="R131" s="141">
        <v>826.41689888500002</v>
      </c>
      <c r="S131" s="141">
        <v>26.4985066801</v>
      </c>
      <c r="T131" s="141">
        <v>26.4985066801</v>
      </c>
      <c r="U131" s="141">
        <v>22.229211680599999</v>
      </c>
      <c r="V131" s="141">
        <v>0</v>
      </c>
      <c r="W131" s="141">
        <v>0</v>
      </c>
      <c r="X131" s="140">
        <v>9.3309995000000008</v>
      </c>
      <c r="Y131" s="249">
        <v>0</v>
      </c>
      <c r="Z131" s="256"/>
      <c r="AA131" s="254">
        <f t="shared" si="1"/>
        <v>375.5921113651479</v>
      </c>
    </row>
    <row r="132" spans="1:27" ht="12.75" customHeight="1" x14ac:dyDescent="0.2">
      <c r="A132" s="559" t="s">
        <v>344</v>
      </c>
      <c r="B132" s="146" t="s">
        <v>223</v>
      </c>
      <c r="C132" s="143">
        <v>107.332236842</v>
      </c>
      <c r="D132" s="143">
        <v>107.332236842</v>
      </c>
      <c r="E132" s="11">
        <v>140.17593378813999</v>
      </c>
      <c r="F132" s="11">
        <v>140.17593378813999</v>
      </c>
      <c r="G132" s="11">
        <v>179.35534668</v>
      </c>
      <c r="H132" s="11">
        <v>179.35534668</v>
      </c>
      <c r="I132" s="243">
        <v>61.093301741852997</v>
      </c>
      <c r="J132" s="243">
        <v>61.093301741852997</v>
      </c>
      <c r="K132" s="142">
        <v>69.775251116030006</v>
      </c>
      <c r="L132" s="142">
        <v>69.775251116030006</v>
      </c>
      <c r="M132" s="208">
        <v>32.022786458272002</v>
      </c>
      <c r="N132" s="208">
        <v>32.022786458272002</v>
      </c>
      <c r="O132" s="142">
        <v>136.37426757790001</v>
      </c>
      <c r="P132" s="142">
        <v>136.37426757790001</v>
      </c>
      <c r="Q132" s="142">
        <v>53.415810032910002</v>
      </c>
      <c r="R132" s="142">
        <v>53.415810032910002</v>
      </c>
      <c r="S132" s="142">
        <v>73.40236223302</v>
      </c>
      <c r="T132" s="142">
        <v>73.40236223302</v>
      </c>
      <c r="U132" s="142">
        <v>78.622024834200005</v>
      </c>
      <c r="V132" s="142">
        <v>9.5118225254100004</v>
      </c>
      <c r="W132" s="142">
        <v>14.8620605469</v>
      </c>
      <c r="X132" s="11">
        <v>101.0670916</v>
      </c>
      <c r="Y132" s="247">
        <v>8.8086944000000003</v>
      </c>
      <c r="Z132" s="256"/>
      <c r="AA132" s="252">
        <f t="shared" si="1"/>
        <v>83.424621167250436</v>
      </c>
    </row>
    <row r="133" spans="1:27" ht="12.75" customHeight="1" x14ac:dyDescent="0.2">
      <c r="A133" s="559"/>
      <c r="B133" s="147" t="s">
        <v>224</v>
      </c>
      <c r="C133" s="144">
        <v>23.668744003600001</v>
      </c>
      <c r="D133" s="144">
        <v>23.668744003600001</v>
      </c>
      <c r="E133" s="15">
        <v>16.4470349409</v>
      </c>
      <c r="F133" s="15">
        <v>16.4470349409</v>
      </c>
      <c r="G133" s="15">
        <v>22.263366699300001</v>
      </c>
      <c r="H133" s="15">
        <v>22.263366699300001</v>
      </c>
      <c r="I133" s="244">
        <v>0.63151575307499996</v>
      </c>
      <c r="J133" s="244">
        <v>0.63151575307499996</v>
      </c>
      <c r="K133" s="139">
        <v>10.4968610491</v>
      </c>
      <c r="L133" s="139">
        <v>10.4968610491</v>
      </c>
      <c r="M133" s="206">
        <v>26.6328125</v>
      </c>
      <c r="N133" s="206">
        <v>26.6328125</v>
      </c>
      <c r="O133" s="139">
        <v>38.330397385799998</v>
      </c>
      <c r="P133" s="139">
        <v>38.330397385799998</v>
      </c>
      <c r="Q133" s="139">
        <v>19.223684210521</v>
      </c>
      <c r="R133" s="139">
        <v>19.223684210521</v>
      </c>
      <c r="S133" s="139">
        <v>48.736887322699999</v>
      </c>
      <c r="T133" s="139">
        <v>48.736887322699999</v>
      </c>
      <c r="U133" s="139">
        <v>74.548344790900003</v>
      </c>
      <c r="V133" s="139">
        <v>127.88640046099999</v>
      </c>
      <c r="W133" s="139">
        <v>125.911376953</v>
      </c>
      <c r="X133" s="15">
        <v>7.1118360000000003</v>
      </c>
      <c r="Y133" s="248">
        <v>17.841944999999999</v>
      </c>
      <c r="Z133" s="256"/>
      <c r="AA133" s="253">
        <f t="shared" ref="AA133:AA196" si="2">AVERAGE(C133:Y133)</f>
        <v>33.311413518908353</v>
      </c>
    </row>
    <row r="134" spans="1:27" ht="12.75" customHeight="1" x14ac:dyDescent="0.2">
      <c r="A134" s="559"/>
      <c r="B134" s="147" t="s">
        <v>225</v>
      </c>
      <c r="C134" s="144">
        <v>27.283614309179999</v>
      </c>
      <c r="D134" s="144">
        <v>27.283614309179999</v>
      </c>
      <c r="E134" s="15">
        <v>45.611312746069999</v>
      </c>
      <c r="F134" s="15">
        <v>45.611312746069999</v>
      </c>
      <c r="G134" s="15">
        <v>75.707336425920005</v>
      </c>
      <c r="H134" s="15">
        <v>75.707336425920005</v>
      </c>
      <c r="I134" s="244">
        <v>40.931576588132003</v>
      </c>
      <c r="J134" s="244">
        <v>40.931576588132003</v>
      </c>
      <c r="K134" s="139">
        <v>95.083217075809998</v>
      </c>
      <c r="L134" s="139">
        <v>95.083217075809998</v>
      </c>
      <c r="M134" s="206">
        <v>39.286280776525999</v>
      </c>
      <c r="N134" s="206">
        <v>39.286280776525999</v>
      </c>
      <c r="O134" s="139">
        <v>148.90412785461999</v>
      </c>
      <c r="P134" s="139">
        <v>148.90412785461999</v>
      </c>
      <c r="Q134" s="139">
        <v>153.78947368390001</v>
      </c>
      <c r="R134" s="139">
        <v>153.78947368390001</v>
      </c>
      <c r="S134" s="139">
        <v>88.966799676359997</v>
      </c>
      <c r="T134" s="139">
        <v>88.966799676359997</v>
      </c>
      <c r="U134" s="139">
        <v>116.20172323281</v>
      </c>
      <c r="V134" s="139">
        <v>53.621782064400001</v>
      </c>
      <c r="W134" s="139">
        <v>79.066162109399997</v>
      </c>
      <c r="X134" s="15">
        <v>24.733385200000001</v>
      </c>
      <c r="Y134" s="248">
        <v>137.17941440000001</v>
      </c>
      <c r="Z134" s="256"/>
      <c r="AA134" s="253">
        <f t="shared" si="2"/>
        <v>80.08391066433245</v>
      </c>
    </row>
    <row r="135" spans="1:27" ht="12.75" customHeight="1" thickBot="1" x14ac:dyDescent="0.25">
      <c r="A135" s="560"/>
      <c r="B135" s="148" t="s">
        <v>226</v>
      </c>
      <c r="C135" s="145">
        <v>0</v>
      </c>
      <c r="D135" s="145">
        <v>0</v>
      </c>
      <c r="E135" s="140">
        <v>2045.2833774200001</v>
      </c>
      <c r="F135" s="140">
        <v>2045.2833774200001</v>
      </c>
      <c r="G135" s="140">
        <v>3.0021362304700001</v>
      </c>
      <c r="H135" s="140">
        <v>3.0021362304700001</v>
      </c>
      <c r="I135" s="245">
        <v>0.44439997438599999</v>
      </c>
      <c r="J135" s="245">
        <v>0.44439997438599999</v>
      </c>
      <c r="K135" s="141">
        <v>157.01130022300001</v>
      </c>
      <c r="L135" s="141">
        <v>157.01130022300001</v>
      </c>
      <c r="M135" s="207">
        <v>0</v>
      </c>
      <c r="N135" s="207">
        <v>0</v>
      </c>
      <c r="O135" s="141">
        <v>24.776198167099999</v>
      </c>
      <c r="P135" s="141">
        <v>24.776198167099999</v>
      </c>
      <c r="Q135" s="141">
        <v>1645.8277138200001</v>
      </c>
      <c r="R135" s="141">
        <v>1645.8277138200001</v>
      </c>
      <c r="S135" s="141">
        <v>0</v>
      </c>
      <c r="T135" s="141">
        <v>0</v>
      </c>
      <c r="U135" s="141">
        <v>24.442080259299999</v>
      </c>
      <c r="V135" s="141">
        <v>0</v>
      </c>
      <c r="W135" s="141">
        <v>0</v>
      </c>
      <c r="X135" s="140">
        <v>10.272652000000001</v>
      </c>
      <c r="Y135" s="249">
        <v>2.2915915999999998</v>
      </c>
      <c r="Z135" s="256"/>
      <c r="AA135" s="254">
        <f t="shared" si="2"/>
        <v>338.68245980561795</v>
      </c>
    </row>
    <row r="136" spans="1:27" ht="12.75" customHeight="1" x14ac:dyDescent="0.2">
      <c r="A136" s="559" t="s">
        <v>345</v>
      </c>
      <c r="B136" s="146" t="s">
        <v>223</v>
      </c>
      <c r="C136" s="143">
        <v>181.33462344930001</v>
      </c>
      <c r="D136" s="143">
        <v>181.33462344930001</v>
      </c>
      <c r="E136" s="11">
        <v>311.846687309</v>
      </c>
      <c r="F136" s="11">
        <v>311.846687309</v>
      </c>
      <c r="G136" s="11">
        <v>333.53828862</v>
      </c>
      <c r="H136" s="11">
        <v>333.53828862</v>
      </c>
      <c r="I136" s="243">
        <v>132.0362444198</v>
      </c>
      <c r="J136" s="243">
        <v>132.0362444198</v>
      </c>
      <c r="K136" s="142">
        <v>523.59150170758005</v>
      </c>
      <c r="L136" s="142">
        <v>523.59150170758005</v>
      </c>
      <c r="M136" s="208">
        <v>77.750246933400007</v>
      </c>
      <c r="N136" s="208">
        <v>77.750246933400007</v>
      </c>
      <c r="O136" s="142">
        <v>222.2888671876</v>
      </c>
      <c r="P136" s="142">
        <v>222.2888671876</v>
      </c>
      <c r="Q136" s="142">
        <v>295.09527439060003</v>
      </c>
      <c r="R136" s="142">
        <v>295.09527439060003</v>
      </c>
      <c r="S136" s="142">
        <v>203.08749654165001</v>
      </c>
      <c r="T136" s="142">
        <v>203.08749654165001</v>
      </c>
      <c r="U136" s="142">
        <v>824.81836675108002</v>
      </c>
      <c r="V136" s="142">
        <v>690.73582166400001</v>
      </c>
      <c r="W136" s="142">
        <v>1019.86391536</v>
      </c>
      <c r="X136" s="11">
        <v>852.10899219999999</v>
      </c>
      <c r="Y136" s="247">
        <v>398.99451119999998</v>
      </c>
      <c r="Z136" s="256"/>
      <c r="AA136" s="252">
        <f t="shared" si="2"/>
        <v>362.94174209969299</v>
      </c>
    </row>
    <row r="137" spans="1:27" ht="12.75" customHeight="1" x14ac:dyDescent="0.2">
      <c r="A137" s="559"/>
      <c r="B137" s="147" t="s">
        <v>224</v>
      </c>
      <c r="C137" s="144">
        <v>92.644840016073005</v>
      </c>
      <c r="D137" s="144">
        <v>92.644840016073005</v>
      </c>
      <c r="E137" s="15">
        <v>131.96462037704001</v>
      </c>
      <c r="F137" s="15">
        <v>131.96462037704001</v>
      </c>
      <c r="G137" s="15">
        <v>1082.12850088</v>
      </c>
      <c r="H137" s="15">
        <v>1082.12850088</v>
      </c>
      <c r="I137" s="244">
        <v>91.964732142857002</v>
      </c>
      <c r="J137" s="244">
        <v>91.964732142857002</v>
      </c>
      <c r="K137" s="139">
        <v>584.31706530940005</v>
      </c>
      <c r="L137" s="139">
        <v>584.31706530940005</v>
      </c>
      <c r="M137" s="206">
        <v>337.544336741</v>
      </c>
      <c r="N137" s="206">
        <v>337.544336741</v>
      </c>
      <c r="O137" s="139">
        <v>2679.1398792680002</v>
      </c>
      <c r="P137" s="139">
        <v>2679.1398792680002</v>
      </c>
      <c r="Q137" s="139">
        <v>687.34927591500002</v>
      </c>
      <c r="R137" s="139">
        <v>687.34927591500002</v>
      </c>
      <c r="S137" s="139">
        <v>39.331249330219997</v>
      </c>
      <c r="T137" s="139">
        <v>39.331249330219997</v>
      </c>
      <c r="U137" s="139">
        <v>605.55253842499997</v>
      </c>
      <c r="V137" s="139">
        <v>1431.8429127500001</v>
      </c>
      <c r="W137" s="139">
        <v>3668.7043534499999</v>
      </c>
      <c r="X137" s="15">
        <v>4104.5320605999996</v>
      </c>
      <c r="Y137" s="248">
        <v>1148.0379161999999</v>
      </c>
      <c r="Z137" s="256"/>
      <c r="AA137" s="253">
        <f t="shared" si="2"/>
        <v>974.41038179931195</v>
      </c>
    </row>
    <row r="138" spans="1:27" ht="12.75" customHeight="1" x14ac:dyDescent="0.2">
      <c r="A138" s="559"/>
      <c r="B138" s="147" t="s">
        <v>225</v>
      </c>
      <c r="C138" s="144">
        <v>14.02419002757</v>
      </c>
      <c r="D138" s="144">
        <v>14.02419002757</v>
      </c>
      <c r="E138" s="15">
        <v>69.285366326510001</v>
      </c>
      <c r="F138" s="15">
        <v>69.285366326510001</v>
      </c>
      <c r="G138" s="15">
        <v>176.89104879129999</v>
      </c>
      <c r="H138" s="15">
        <v>176.89104879129999</v>
      </c>
      <c r="I138" s="244">
        <v>125.7177455357</v>
      </c>
      <c r="J138" s="244">
        <v>125.7177455357</v>
      </c>
      <c r="K138" s="139">
        <v>238.61696071239999</v>
      </c>
      <c r="L138" s="139">
        <v>238.61696071239999</v>
      </c>
      <c r="M138" s="206">
        <v>50.546802424070002</v>
      </c>
      <c r="N138" s="206">
        <v>50.546802424070002</v>
      </c>
      <c r="O138" s="139">
        <v>103.63449928999999</v>
      </c>
      <c r="P138" s="139">
        <v>103.63449928999999</v>
      </c>
      <c r="Q138" s="139">
        <v>63.055735518299997</v>
      </c>
      <c r="R138" s="139">
        <v>63.055735518299997</v>
      </c>
      <c r="S138" s="139">
        <v>3.0187499485889999</v>
      </c>
      <c r="T138" s="139">
        <v>3.0187499485889999</v>
      </c>
      <c r="U138" s="139">
        <v>230.7739744484</v>
      </c>
      <c r="V138" s="139">
        <v>348.16036842800003</v>
      </c>
      <c r="W138" s="139">
        <v>26.353056066200001</v>
      </c>
      <c r="X138" s="15">
        <v>130.47939400000001</v>
      </c>
      <c r="Y138" s="248">
        <v>91.623822799999999</v>
      </c>
      <c r="Z138" s="256"/>
      <c r="AA138" s="253">
        <f t="shared" si="2"/>
        <v>109.43360056049904</v>
      </c>
    </row>
    <row r="139" spans="1:27" ht="12.75" customHeight="1" thickBot="1" x14ac:dyDescent="0.25">
      <c r="A139" s="560"/>
      <c r="B139" s="148" t="s">
        <v>226</v>
      </c>
      <c r="C139" s="145">
        <v>0</v>
      </c>
      <c r="D139" s="145">
        <v>0</v>
      </c>
      <c r="E139" s="140">
        <v>0</v>
      </c>
      <c r="F139" s="140">
        <v>0</v>
      </c>
      <c r="G139" s="140">
        <v>4.3071933962199997</v>
      </c>
      <c r="H139" s="140">
        <v>4.3071933962199997</v>
      </c>
      <c r="I139" s="245">
        <v>0</v>
      </c>
      <c r="J139" s="245">
        <v>0</v>
      </c>
      <c r="K139" s="141">
        <v>0</v>
      </c>
      <c r="L139" s="141">
        <v>0</v>
      </c>
      <c r="M139" s="207">
        <v>0</v>
      </c>
      <c r="N139" s="207">
        <v>0</v>
      </c>
      <c r="O139" s="141">
        <v>381.72256747199998</v>
      </c>
      <c r="P139" s="141">
        <v>381.72256747199998</v>
      </c>
      <c r="Q139" s="141">
        <v>0</v>
      </c>
      <c r="R139" s="141">
        <v>0</v>
      </c>
      <c r="S139" s="141">
        <v>0</v>
      </c>
      <c r="T139" s="141">
        <v>0</v>
      </c>
      <c r="U139" s="141">
        <v>480.89792910199998</v>
      </c>
      <c r="V139" s="141">
        <v>0</v>
      </c>
      <c r="W139" s="141">
        <v>599.90969669100002</v>
      </c>
      <c r="X139" s="140">
        <v>10396.8414842</v>
      </c>
      <c r="Y139" s="249">
        <v>4.7939220000000002</v>
      </c>
      <c r="Z139" s="256"/>
      <c r="AA139" s="254">
        <f t="shared" si="2"/>
        <v>532.80445885780171</v>
      </c>
    </row>
    <row r="140" spans="1:27" ht="12.75" customHeight="1" x14ac:dyDescent="0.2">
      <c r="A140" s="559" t="s">
        <v>346</v>
      </c>
      <c r="B140" s="146" t="s">
        <v>223</v>
      </c>
      <c r="C140" s="143">
        <v>4897.2668033930004</v>
      </c>
      <c r="D140" s="143">
        <v>4897.2668033930004</v>
      </c>
      <c r="E140" s="11">
        <v>3283.0019558200001</v>
      </c>
      <c r="F140" s="11">
        <v>3283.0019558200001</v>
      </c>
      <c r="G140" s="11">
        <v>661.87607029269998</v>
      </c>
      <c r="H140" s="11">
        <v>661.87607029269998</v>
      </c>
      <c r="I140" s="243">
        <v>2750.1419773859998</v>
      </c>
      <c r="J140" s="243">
        <v>2750.1419773859998</v>
      </c>
      <c r="K140" s="142">
        <v>1981.20778257951</v>
      </c>
      <c r="L140" s="142">
        <v>1981.20778257951</v>
      </c>
      <c r="M140" s="208">
        <v>2170.8552929780199</v>
      </c>
      <c r="N140" s="208">
        <v>2170.8552929780199</v>
      </c>
      <c r="O140" s="142">
        <v>2911.357898753</v>
      </c>
      <c r="P140" s="142">
        <v>2911.357898753</v>
      </c>
      <c r="Q140" s="142">
        <v>8683.6779293620002</v>
      </c>
      <c r="R140" s="142">
        <v>8683.6779293620002</v>
      </c>
      <c r="S140" s="142">
        <v>3798.2440541312999</v>
      </c>
      <c r="T140" s="142">
        <v>3798.2440541312999</v>
      </c>
      <c r="U140" s="142">
        <v>3576.7840877392</v>
      </c>
      <c r="V140" s="142">
        <v>3768.76220883</v>
      </c>
      <c r="W140" s="142">
        <v>2620.7227290599999</v>
      </c>
      <c r="X140" s="11">
        <v>5295.5705521999998</v>
      </c>
      <c r="Y140" s="247">
        <v>619.09861439999997</v>
      </c>
      <c r="Z140" s="256"/>
      <c r="AA140" s="252">
        <f t="shared" si="2"/>
        <v>3398.0955531139239</v>
      </c>
    </row>
    <row r="141" spans="1:27" ht="12.75" customHeight="1" x14ac:dyDescent="0.2">
      <c r="A141" s="559"/>
      <c r="B141" s="147" t="s">
        <v>224</v>
      </c>
      <c r="C141" s="144">
        <v>0</v>
      </c>
      <c r="D141" s="144">
        <v>0</v>
      </c>
      <c r="E141" s="15">
        <v>0</v>
      </c>
      <c r="F141" s="15">
        <v>0</v>
      </c>
      <c r="G141" s="15">
        <v>0</v>
      </c>
      <c r="H141" s="15">
        <v>0</v>
      </c>
      <c r="I141" s="244">
        <v>0</v>
      </c>
      <c r="J141" s="244">
        <v>0</v>
      </c>
      <c r="K141" s="139">
        <v>0</v>
      </c>
      <c r="L141" s="139">
        <v>0</v>
      </c>
      <c r="M141" s="206">
        <v>0.23998028909399999</v>
      </c>
      <c r="N141" s="206">
        <v>0.23998028909399999</v>
      </c>
      <c r="O141" s="139">
        <v>0</v>
      </c>
      <c r="P141" s="139">
        <v>0</v>
      </c>
      <c r="Q141" s="139">
        <v>0</v>
      </c>
      <c r="R141" s="139">
        <v>0</v>
      </c>
      <c r="S141" s="139">
        <v>0</v>
      </c>
      <c r="T141" s="139">
        <v>0</v>
      </c>
      <c r="U141" s="139">
        <v>0</v>
      </c>
      <c r="V141" s="139">
        <v>7.4225733056700003</v>
      </c>
      <c r="W141" s="139">
        <v>32.136021205399999</v>
      </c>
      <c r="X141" s="15">
        <v>14.755272400000001</v>
      </c>
      <c r="Y141" s="248">
        <v>0</v>
      </c>
      <c r="Z141" s="256"/>
      <c r="AA141" s="253">
        <f t="shared" si="2"/>
        <v>2.3823403256199129</v>
      </c>
    </row>
    <row r="142" spans="1:27" ht="12.75" customHeight="1" x14ac:dyDescent="0.2">
      <c r="A142" s="559"/>
      <c r="B142" s="147" t="s">
        <v>225</v>
      </c>
      <c r="C142" s="144">
        <v>646.71992770813995</v>
      </c>
      <c r="D142" s="144">
        <v>646.71992770813995</v>
      </c>
      <c r="E142" s="15">
        <v>284.30567876959998</v>
      </c>
      <c r="F142" s="15">
        <v>284.30567876959998</v>
      </c>
      <c r="G142" s="15">
        <v>61.741114401110003</v>
      </c>
      <c r="H142" s="15">
        <v>61.741114401110003</v>
      </c>
      <c r="I142" s="244">
        <v>343.37150276509999</v>
      </c>
      <c r="J142" s="244">
        <v>343.37150276509999</v>
      </c>
      <c r="K142" s="139">
        <v>285.83198788760001</v>
      </c>
      <c r="L142" s="139">
        <v>285.83198788760001</v>
      </c>
      <c r="M142" s="206">
        <v>279.80751226119997</v>
      </c>
      <c r="N142" s="206">
        <v>279.80751226119997</v>
      </c>
      <c r="O142" s="139">
        <v>428.21194881153002</v>
      </c>
      <c r="P142" s="139">
        <v>428.21194881153002</v>
      </c>
      <c r="Q142" s="139">
        <v>270.62992727334</v>
      </c>
      <c r="R142" s="139">
        <v>270.62992727334</v>
      </c>
      <c r="S142" s="139">
        <v>115.786690089488</v>
      </c>
      <c r="T142" s="139">
        <v>115.786690089488</v>
      </c>
      <c r="U142" s="139">
        <v>238.53728306308</v>
      </c>
      <c r="V142" s="139">
        <v>530.081763819</v>
      </c>
      <c r="W142" s="139">
        <v>566.23037298099996</v>
      </c>
      <c r="X142" s="15">
        <v>670.60883049999995</v>
      </c>
      <c r="Y142" s="248">
        <v>88.678359200000003</v>
      </c>
      <c r="Z142" s="256"/>
      <c r="AA142" s="253">
        <f t="shared" si="2"/>
        <v>327.25866041292602</v>
      </c>
    </row>
    <row r="143" spans="1:27" ht="12.75" customHeight="1" thickBot="1" x14ac:dyDescent="0.25">
      <c r="A143" s="560"/>
      <c r="B143" s="148" t="s">
        <v>226</v>
      </c>
      <c r="C143" s="145">
        <v>0</v>
      </c>
      <c r="D143" s="145">
        <v>0</v>
      </c>
      <c r="E143" s="140">
        <v>10.3641042285</v>
      </c>
      <c r="F143" s="140">
        <v>10.3641042285</v>
      </c>
      <c r="G143" s="140">
        <v>0</v>
      </c>
      <c r="H143" s="140">
        <v>0</v>
      </c>
      <c r="I143" s="245">
        <v>9.9562882133200006</v>
      </c>
      <c r="J143" s="245">
        <v>9.9562882133200006</v>
      </c>
      <c r="K143" s="141">
        <v>659.13109290099999</v>
      </c>
      <c r="L143" s="141">
        <v>659.13109290099999</v>
      </c>
      <c r="M143" s="207">
        <v>73.844717435700005</v>
      </c>
      <c r="N143" s="207">
        <v>73.844717435700005</v>
      </c>
      <c r="O143" s="141">
        <v>28.229422433100002</v>
      </c>
      <c r="P143" s="141">
        <v>28.229422433100002</v>
      </c>
      <c r="Q143" s="141">
        <v>1460.3435343000001</v>
      </c>
      <c r="R143" s="141">
        <v>1460.3435343000001</v>
      </c>
      <c r="S143" s="141">
        <v>3.14730010182</v>
      </c>
      <c r="T143" s="141">
        <v>3.14730010182</v>
      </c>
      <c r="U143" s="141">
        <v>0</v>
      </c>
      <c r="V143" s="141">
        <v>0</v>
      </c>
      <c r="W143" s="141">
        <v>0</v>
      </c>
      <c r="X143" s="140">
        <v>0</v>
      </c>
      <c r="Y143" s="249">
        <v>0</v>
      </c>
      <c r="Z143" s="256"/>
      <c r="AA143" s="254">
        <f t="shared" si="2"/>
        <v>195.21882257508173</v>
      </c>
    </row>
    <row r="144" spans="1:27" ht="12.75" customHeight="1" x14ac:dyDescent="0.2">
      <c r="A144" s="559" t="s">
        <v>347</v>
      </c>
      <c r="B144" s="146" t="s">
        <v>223</v>
      </c>
      <c r="C144" s="143">
        <v>111.20318244455</v>
      </c>
      <c r="D144" s="143">
        <v>111.20318244455</v>
      </c>
      <c r="E144" s="11">
        <v>19.8317988668</v>
      </c>
      <c r="F144" s="11">
        <v>19.8317988668</v>
      </c>
      <c r="G144" s="11">
        <v>69.265053803000001</v>
      </c>
      <c r="H144" s="11">
        <v>69.265053803000001</v>
      </c>
      <c r="I144" s="243">
        <v>57.1926060268</v>
      </c>
      <c r="J144" s="243">
        <v>57.1926060268</v>
      </c>
      <c r="K144" s="142">
        <v>64.745285560300005</v>
      </c>
      <c r="L144" s="142">
        <v>64.745285560300005</v>
      </c>
      <c r="M144" s="208">
        <v>32.45540668804</v>
      </c>
      <c r="N144" s="208">
        <v>32.45540668804</v>
      </c>
      <c r="O144" s="142">
        <v>18.28844105116</v>
      </c>
      <c r="P144" s="142">
        <v>18.28844105116</v>
      </c>
      <c r="Q144" s="142">
        <v>39.322837271399997</v>
      </c>
      <c r="R144" s="142">
        <v>39.322837271399997</v>
      </c>
      <c r="S144" s="142">
        <v>31.390624465403</v>
      </c>
      <c r="T144" s="142">
        <v>31.390624465403</v>
      </c>
      <c r="U144" s="142">
        <v>94.713061004940002</v>
      </c>
      <c r="V144" s="142">
        <v>17.357339859</v>
      </c>
      <c r="W144" s="142">
        <v>42.912484976099996</v>
      </c>
      <c r="X144" s="11">
        <v>64.997908800000005</v>
      </c>
      <c r="Y144" s="247">
        <v>38.195610199999997</v>
      </c>
      <c r="Z144" s="256"/>
      <c r="AA144" s="252">
        <f t="shared" si="2"/>
        <v>49.807255530215038</v>
      </c>
    </row>
    <row r="145" spans="1:27" ht="12.75" customHeight="1" x14ac:dyDescent="0.2">
      <c r="A145" s="559"/>
      <c r="B145" s="147" t="s">
        <v>224</v>
      </c>
      <c r="C145" s="144">
        <v>18.883559283099999</v>
      </c>
      <c r="D145" s="144">
        <v>18.883559283099999</v>
      </c>
      <c r="E145" s="15">
        <v>3.1472202549500001</v>
      </c>
      <c r="F145" s="15">
        <v>3.1472202549500001</v>
      </c>
      <c r="G145" s="15">
        <v>282.30960716357998</v>
      </c>
      <c r="H145" s="15">
        <v>282.30960716357998</v>
      </c>
      <c r="I145" s="244">
        <v>282.00887276790002</v>
      </c>
      <c r="J145" s="244">
        <v>282.00887276790002</v>
      </c>
      <c r="K145" s="139">
        <v>442.17192551157001</v>
      </c>
      <c r="L145" s="139">
        <v>442.17192551157001</v>
      </c>
      <c r="M145" s="206">
        <v>150.3296035338</v>
      </c>
      <c r="N145" s="206">
        <v>150.3296035338</v>
      </c>
      <c r="O145" s="139">
        <v>297.44009233004601</v>
      </c>
      <c r="P145" s="139">
        <v>297.44009233004601</v>
      </c>
      <c r="Q145" s="139">
        <v>272.12795350599998</v>
      </c>
      <c r="R145" s="139">
        <v>272.12795350599998</v>
      </c>
      <c r="S145" s="139">
        <v>83.431248579149994</v>
      </c>
      <c r="T145" s="139">
        <v>83.431248579149994</v>
      </c>
      <c r="U145" s="139">
        <v>227.922398418</v>
      </c>
      <c r="V145" s="139">
        <v>352.97390413300002</v>
      </c>
      <c r="W145" s="139">
        <v>1026.3876201999999</v>
      </c>
      <c r="X145" s="15">
        <v>1047.7177282</v>
      </c>
      <c r="Y145" s="248">
        <v>189.2036828</v>
      </c>
      <c r="Z145" s="256"/>
      <c r="AA145" s="253">
        <f t="shared" si="2"/>
        <v>282.95241302657354</v>
      </c>
    </row>
    <row r="146" spans="1:27" ht="12.75" customHeight="1" x14ac:dyDescent="0.2">
      <c r="A146" s="559"/>
      <c r="B146" s="147" t="s">
        <v>225</v>
      </c>
      <c r="C146" s="144">
        <v>30.297621783019999</v>
      </c>
      <c r="D146" s="144">
        <v>30.297621783019999</v>
      </c>
      <c r="E146" s="15">
        <v>11.812854107625</v>
      </c>
      <c r="F146" s="15">
        <v>11.812854107625</v>
      </c>
      <c r="G146" s="15">
        <v>30.15035377361</v>
      </c>
      <c r="H146" s="15">
        <v>30.15035377361</v>
      </c>
      <c r="I146" s="244">
        <v>46.471540178600002</v>
      </c>
      <c r="J146" s="244">
        <v>46.471540178600002</v>
      </c>
      <c r="K146" s="139">
        <v>52.0028623384</v>
      </c>
      <c r="L146" s="139">
        <v>52.0028623384</v>
      </c>
      <c r="M146" s="206">
        <v>26.054997809625</v>
      </c>
      <c r="N146" s="206">
        <v>26.054997809625</v>
      </c>
      <c r="O146" s="139">
        <v>21.842365056849999</v>
      </c>
      <c r="P146" s="139">
        <v>21.842365056849999</v>
      </c>
      <c r="Q146" s="139">
        <v>37.026105182899997</v>
      </c>
      <c r="R146" s="139">
        <v>37.026105182899997</v>
      </c>
      <c r="S146" s="139">
        <v>5.2062499113339999</v>
      </c>
      <c r="T146" s="139">
        <v>5.2062499113339999</v>
      </c>
      <c r="U146" s="139">
        <v>136.9774914528</v>
      </c>
      <c r="V146" s="139">
        <v>24.424256801599999</v>
      </c>
      <c r="W146" s="139">
        <v>17.889347956799998</v>
      </c>
      <c r="X146" s="15">
        <v>17.370130799999998</v>
      </c>
      <c r="Y146" s="248">
        <v>12.7007408</v>
      </c>
      <c r="Z146" s="256"/>
      <c r="AA146" s="253">
        <f t="shared" si="2"/>
        <v>31.786602960657728</v>
      </c>
    </row>
    <row r="147" spans="1:27" ht="12.75" customHeight="1" thickBot="1" x14ac:dyDescent="0.25">
      <c r="A147" s="560"/>
      <c r="B147" s="148" t="s">
        <v>226</v>
      </c>
      <c r="C147" s="145">
        <v>0</v>
      </c>
      <c r="D147" s="145">
        <v>0</v>
      </c>
      <c r="E147" s="140">
        <v>0</v>
      </c>
      <c r="F147" s="140">
        <v>0</v>
      </c>
      <c r="G147" s="140">
        <v>0</v>
      </c>
      <c r="H147" s="140">
        <v>0</v>
      </c>
      <c r="I147" s="245">
        <v>0</v>
      </c>
      <c r="J147" s="245">
        <v>0</v>
      </c>
      <c r="K147" s="141">
        <v>0</v>
      </c>
      <c r="L147" s="141">
        <v>0</v>
      </c>
      <c r="M147" s="207">
        <v>0</v>
      </c>
      <c r="N147" s="207">
        <v>0</v>
      </c>
      <c r="O147" s="141">
        <v>0</v>
      </c>
      <c r="P147" s="141">
        <v>0</v>
      </c>
      <c r="Q147" s="141">
        <v>0</v>
      </c>
      <c r="R147" s="141">
        <v>0</v>
      </c>
      <c r="S147" s="141">
        <v>0</v>
      </c>
      <c r="T147" s="141">
        <v>0</v>
      </c>
      <c r="U147" s="141">
        <v>0</v>
      </c>
      <c r="V147" s="141">
        <v>0</v>
      </c>
      <c r="W147" s="141">
        <v>0</v>
      </c>
      <c r="X147" s="140">
        <v>5.0429411999999996</v>
      </c>
      <c r="Y147" s="249">
        <v>0</v>
      </c>
      <c r="Z147" s="256"/>
      <c r="AA147" s="254">
        <f t="shared" si="2"/>
        <v>0.21925831304347823</v>
      </c>
    </row>
    <row r="148" spans="1:27" ht="12.75" customHeight="1" x14ac:dyDescent="0.2">
      <c r="A148" s="559" t="s">
        <v>348</v>
      </c>
      <c r="B148" s="146" t="s">
        <v>223</v>
      </c>
      <c r="C148" s="143">
        <v>18.687729779400001</v>
      </c>
      <c r="D148" s="143">
        <v>18.687729779400001</v>
      </c>
      <c r="E148" s="11">
        <v>5.7005826271100002</v>
      </c>
      <c r="F148" s="11">
        <v>5.7005826271100002</v>
      </c>
      <c r="G148" s="11">
        <v>18.702933933400001</v>
      </c>
      <c r="H148" s="11">
        <v>18.702933933400001</v>
      </c>
      <c r="I148" s="243">
        <v>90.028417968699998</v>
      </c>
      <c r="J148" s="243">
        <v>90.028417968699998</v>
      </c>
      <c r="K148" s="142">
        <v>3.83639322917</v>
      </c>
      <c r="L148" s="142">
        <v>3.83639322917</v>
      </c>
      <c r="M148" s="208">
        <v>0.79603135545399994</v>
      </c>
      <c r="N148" s="208">
        <v>0.79603135545399994</v>
      </c>
      <c r="O148" s="142">
        <v>0</v>
      </c>
      <c r="P148" s="142">
        <v>0</v>
      </c>
      <c r="Q148" s="142">
        <v>5.1363281250000004</v>
      </c>
      <c r="R148" s="142">
        <v>5.1363281250000004</v>
      </c>
      <c r="S148" s="142">
        <v>23.716500699499999</v>
      </c>
      <c r="T148" s="142">
        <v>23.716500699499999</v>
      </c>
      <c r="U148" s="142">
        <v>0</v>
      </c>
      <c r="V148" s="142">
        <v>1.7024250701100001</v>
      </c>
      <c r="W148" s="142">
        <v>0.45396839488599999</v>
      </c>
      <c r="X148" s="11">
        <v>0.77044800000000002</v>
      </c>
      <c r="Y148" s="247">
        <v>4.2558138000000003</v>
      </c>
      <c r="Z148" s="256"/>
      <c r="AA148" s="252">
        <f t="shared" si="2"/>
        <v>14.799673508715822</v>
      </c>
    </row>
    <row r="149" spans="1:27" ht="12.75" customHeight="1" x14ac:dyDescent="0.2">
      <c r="A149" s="559"/>
      <c r="B149" s="147" t="s">
        <v>224</v>
      </c>
      <c r="C149" s="144">
        <v>0</v>
      </c>
      <c r="D149" s="144">
        <v>0</v>
      </c>
      <c r="E149" s="15">
        <v>0</v>
      </c>
      <c r="F149" s="15">
        <v>0</v>
      </c>
      <c r="G149" s="15">
        <v>0</v>
      </c>
      <c r="H149" s="15">
        <v>0</v>
      </c>
      <c r="I149" s="244">
        <v>0</v>
      </c>
      <c r="J149" s="244">
        <v>0</v>
      </c>
      <c r="K149" s="139">
        <v>0</v>
      </c>
      <c r="L149" s="139">
        <v>0</v>
      </c>
      <c r="M149" s="206">
        <v>0</v>
      </c>
      <c r="N149" s="206">
        <v>0</v>
      </c>
      <c r="O149" s="139">
        <v>0</v>
      </c>
      <c r="P149" s="139">
        <v>0</v>
      </c>
      <c r="Q149" s="139">
        <v>0</v>
      </c>
      <c r="R149" s="139">
        <v>0</v>
      </c>
      <c r="S149" s="139">
        <v>0</v>
      </c>
      <c r="T149" s="139">
        <v>0</v>
      </c>
      <c r="U149" s="139">
        <v>0</v>
      </c>
      <c r="V149" s="139">
        <v>0</v>
      </c>
      <c r="W149" s="139">
        <v>0</v>
      </c>
      <c r="X149" s="15">
        <v>0</v>
      </c>
      <c r="Y149" s="248">
        <v>0</v>
      </c>
      <c r="Z149" s="256"/>
      <c r="AA149" s="253">
        <f t="shared" si="2"/>
        <v>0</v>
      </c>
    </row>
    <row r="150" spans="1:27" ht="12.75" customHeight="1" x14ac:dyDescent="0.2">
      <c r="A150" s="559"/>
      <c r="B150" s="147" t="s">
        <v>225</v>
      </c>
      <c r="C150" s="144">
        <v>0</v>
      </c>
      <c r="D150" s="144">
        <v>0</v>
      </c>
      <c r="E150" s="15">
        <v>0</v>
      </c>
      <c r="F150" s="15">
        <v>0</v>
      </c>
      <c r="G150" s="15">
        <v>0</v>
      </c>
      <c r="H150" s="15">
        <v>0</v>
      </c>
      <c r="I150" s="244">
        <v>0</v>
      </c>
      <c r="J150" s="244">
        <v>0</v>
      </c>
      <c r="K150" s="139">
        <v>0</v>
      </c>
      <c r="L150" s="139">
        <v>0</v>
      </c>
      <c r="M150" s="206">
        <v>0</v>
      </c>
      <c r="N150" s="206">
        <v>0</v>
      </c>
      <c r="O150" s="139">
        <v>0.127531424581</v>
      </c>
      <c r="P150" s="139">
        <v>0.127531424581</v>
      </c>
      <c r="Q150" s="139">
        <v>0</v>
      </c>
      <c r="R150" s="139">
        <v>0</v>
      </c>
      <c r="S150" s="139">
        <v>0</v>
      </c>
      <c r="T150" s="139">
        <v>0</v>
      </c>
      <c r="U150" s="139">
        <v>0</v>
      </c>
      <c r="V150" s="139">
        <v>0</v>
      </c>
      <c r="W150" s="139">
        <v>0</v>
      </c>
      <c r="X150" s="15">
        <v>0</v>
      </c>
      <c r="Y150" s="248">
        <v>0</v>
      </c>
      <c r="Z150" s="256"/>
      <c r="AA150" s="253">
        <f t="shared" si="2"/>
        <v>1.1089689094E-2</v>
      </c>
    </row>
    <row r="151" spans="1:27" ht="12.75" customHeight="1" thickBot="1" x14ac:dyDescent="0.25">
      <c r="A151" s="560"/>
      <c r="B151" s="148" t="s">
        <v>226</v>
      </c>
      <c r="C151" s="145">
        <v>0</v>
      </c>
      <c r="D151" s="145">
        <v>0</v>
      </c>
      <c r="E151" s="140">
        <v>0</v>
      </c>
      <c r="F151" s="140">
        <v>0</v>
      </c>
      <c r="G151" s="140">
        <v>0</v>
      </c>
      <c r="H151" s="140">
        <v>0</v>
      </c>
      <c r="I151" s="245">
        <v>0</v>
      </c>
      <c r="J151" s="245">
        <v>0</v>
      </c>
      <c r="K151" s="141">
        <v>0</v>
      </c>
      <c r="L151" s="141">
        <v>0</v>
      </c>
      <c r="M151" s="207">
        <v>0</v>
      </c>
      <c r="N151" s="207">
        <v>0</v>
      </c>
      <c r="O151" s="141">
        <v>0</v>
      </c>
      <c r="P151" s="141">
        <v>0</v>
      </c>
      <c r="Q151" s="141">
        <v>0</v>
      </c>
      <c r="R151" s="141">
        <v>0</v>
      </c>
      <c r="S151" s="141">
        <v>0</v>
      </c>
      <c r="T151" s="141">
        <v>0</v>
      </c>
      <c r="U151" s="141">
        <v>0</v>
      </c>
      <c r="V151" s="141">
        <v>127.545686252</v>
      </c>
      <c r="W151" s="141">
        <v>0</v>
      </c>
      <c r="X151" s="140">
        <v>0</v>
      </c>
      <c r="Y151" s="249">
        <v>0</v>
      </c>
      <c r="Z151" s="256"/>
      <c r="AA151" s="254">
        <f t="shared" si="2"/>
        <v>5.545464619652174</v>
      </c>
    </row>
    <row r="152" spans="1:27" ht="12.75" customHeight="1" x14ac:dyDescent="0.2">
      <c r="A152" s="559" t="s">
        <v>349</v>
      </c>
      <c r="B152" s="146" t="s">
        <v>223</v>
      </c>
      <c r="C152" s="143">
        <v>1.09495367006</v>
      </c>
      <c r="D152" s="143">
        <v>1.09495367006</v>
      </c>
      <c r="E152" s="11">
        <v>0</v>
      </c>
      <c r="F152" s="11">
        <v>0</v>
      </c>
      <c r="G152" s="11">
        <v>0</v>
      </c>
      <c r="H152" s="11">
        <v>0</v>
      </c>
      <c r="I152" s="243">
        <v>0</v>
      </c>
      <c r="J152" s="243">
        <v>0</v>
      </c>
      <c r="K152" s="142">
        <v>1.6348266601599999</v>
      </c>
      <c r="L152" s="142">
        <v>1.6348266601599999</v>
      </c>
      <c r="M152" s="208">
        <v>0.61404766613999995</v>
      </c>
      <c r="N152" s="208">
        <v>0.61404766613999995</v>
      </c>
      <c r="O152" s="142">
        <v>2.8109258395580001</v>
      </c>
      <c r="P152" s="142">
        <v>2.8109258395580001</v>
      </c>
      <c r="Q152" s="142">
        <v>0</v>
      </c>
      <c r="R152" s="142">
        <v>0</v>
      </c>
      <c r="S152" s="142">
        <v>0</v>
      </c>
      <c r="T152" s="142">
        <v>0</v>
      </c>
      <c r="U152" s="142">
        <v>0</v>
      </c>
      <c r="V152" s="142">
        <v>0.71289092302299994</v>
      </c>
      <c r="W152" s="142">
        <v>6.203294837E-2</v>
      </c>
      <c r="X152" s="11">
        <v>0</v>
      </c>
      <c r="Y152" s="247">
        <v>0</v>
      </c>
      <c r="Z152" s="256"/>
      <c r="AA152" s="252">
        <f t="shared" si="2"/>
        <v>0.56888832796647815</v>
      </c>
    </row>
    <row r="153" spans="1:27" ht="12.75" customHeight="1" x14ac:dyDescent="0.2">
      <c r="A153" s="559"/>
      <c r="B153" s="147" t="s">
        <v>224</v>
      </c>
      <c r="C153" s="144">
        <v>0</v>
      </c>
      <c r="D153" s="144">
        <v>0</v>
      </c>
      <c r="E153" s="15">
        <v>0</v>
      </c>
      <c r="F153" s="15">
        <v>0</v>
      </c>
      <c r="G153" s="15">
        <v>0</v>
      </c>
      <c r="H153" s="15">
        <v>0</v>
      </c>
      <c r="I153" s="244">
        <v>0</v>
      </c>
      <c r="J153" s="244">
        <v>0</v>
      </c>
      <c r="K153" s="139">
        <v>5.4989624023500001</v>
      </c>
      <c r="L153" s="139">
        <v>5.4989624023500001</v>
      </c>
      <c r="M153" s="206">
        <v>1.9866248022199999</v>
      </c>
      <c r="N153" s="206">
        <v>1.9866248022199999</v>
      </c>
      <c r="O153" s="139">
        <v>4.5145172574699997</v>
      </c>
      <c r="P153" s="139">
        <v>4.5145172574699997</v>
      </c>
      <c r="Q153" s="139">
        <v>0</v>
      </c>
      <c r="R153" s="139">
        <v>0</v>
      </c>
      <c r="S153" s="139">
        <v>0</v>
      </c>
      <c r="T153" s="139">
        <v>0</v>
      </c>
      <c r="U153" s="139">
        <v>33.149431385100002</v>
      </c>
      <c r="V153" s="139">
        <v>0</v>
      </c>
      <c r="W153" s="139">
        <v>109.053923234</v>
      </c>
      <c r="X153" s="15">
        <v>53.685767400000003</v>
      </c>
      <c r="Y153" s="248">
        <v>0</v>
      </c>
      <c r="Z153" s="256"/>
      <c r="AA153" s="253">
        <f t="shared" si="2"/>
        <v>9.5604056931817389</v>
      </c>
    </row>
    <row r="154" spans="1:27" ht="12.75" customHeight="1" x14ac:dyDescent="0.2">
      <c r="A154" s="559"/>
      <c r="B154" s="147" t="s">
        <v>225</v>
      </c>
      <c r="C154" s="144">
        <v>0</v>
      </c>
      <c r="D154" s="144">
        <v>0</v>
      </c>
      <c r="E154" s="15">
        <v>0</v>
      </c>
      <c r="F154" s="15">
        <v>0</v>
      </c>
      <c r="G154" s="15">
        <v>0</v>
      </c>
      <c r="H154" s="15">
        <v>0</v>
      </c>
      <c r="I154" s="244">
        <v>0</v>
      </c>
      <c r="J154" s="244">
        <v>0</v>
      </c>
      <c r="K154" s="139">
        <v>0</v>
      </c>
      <c r="L154" s="139">
        <v>0</v>
      </c>
      <c r="M154" s="206">
        <v>1.2280953322799999</v>
      </c>
      <c r="N154" s="206">
        <v>1.2280953322799999</v>
      </c>
      <c r="O154" s="139">
        <v>0</v>
      </c>
      <c r="P154" s="139">
        <v>0</v>
      </c>
      <c r="Q154" s="139">
        <v>0</v>
      </c>
      <c r="R154" s="139">
        <v>0</v>
      </c>
      <c r="S154" s="139">
        <v>0</v>
      </c>
      <c r="T154" s="139">
        <v>0</v>
      </c>
      <c r="U154" s="139">
        <v>0</v>
      </c>
      <c r="V154" s="139">
        <v>0</v>
      </c>
      <c r="W154" s="139">
        <v>0.55829653532599999</v>
      </c>
      <c r="X154" s="15">
        <v>0</v>
      </c>
      <c r="Y154" s="248">
        <v>0</v>
      </c>
      <c r="Z154" s="256"/>
      <c r="AA154" s="253">
        <f t="shared" si="2"/>
        <v>0.13106466086460869</v>
      </c>
    </row>
    <row r="155" spans="1:27" ht="12.75" customHeight="1" thickBot="1" x14ac:dyDescent="0.25">
      <c r="A155" s="560"/>
      <c r="B155" s="148" t="s">
        <v>226</v>
      </c>
      <c r="C155" s="145">
        <v>0</v>
      </c>
      <c r="D155" s="145">
        <v>0</v>
      </c>
      <c r="E155" s="140">
        <v>0</v>
      </c>
      <c r="F155" s="140">
        <v>0</v>
      </c>
      <c r="G155" s="140">
        <v>0</v>
      </c>
      <c r="H155" s="140">
        <v>0</v>
      </c>
      <c r="I155" s="245">
        <v>0</v>
      </c>
      <c r="J155" s="245">
        <v>0</v>
      </c>
      <c r="K155" s="141">
        <v>0</v>
      </c>
      <c r="L155" s="141">
        <v>0</v>
      </c>
      <c r="M155" s="207">
        <v>0</v>
      </c>
      <c r="N155" s="207">
        <v>0</v>
      </c>
      <c r="O155" s="141">
        <v>0</v>
      </c>
      <c r="P155" s="141">
        <v>0</v>
      </c>
      <c r="Q155" s="141">
        <v>0</v>
      </c>
      <c r="R155" s="141">
        <v>0</v>
      </c>
      <c r="S155" s="141">
        <v>0</v>
      </c>
      <c r="T155" s="141">
        <v>0</v>
      </c>
      <c r="U155" s="141">
        <v>0</v>
      </c>
      <c r="V155" s="141">
        <v>0</v>
      </c>
      <c r="W155" s="141">
        <v>0</v>
      </c>
      <c r="X155" s="140">
        <v>0</v>
      </c>
      <c r="Y155" s="249">
        <v>0</v>
      </c>
      <c r="Z155" s="256"/>
      <c r="AA155" s="254">
        <f t="shared" si="2"/>
        <v>0</v>
      </c>
    </row>
    <row r="156" spans="1:27" ht="12.75" customHeight="1" x14ac:dyDescent="0.2">
      <c r="A156" s="559" t="s">
        <v>350</v>
      </c>
      <c r="B156" s="146" t="s">
        <v>223</v>
      </c>
      <c r="C156" s="143">
        <v>124.61991514</v>
      </c>
      <c r="D156" s="143">
        <v>124.61991514</v>
      </c>
      <c r="E156" s="11">
        <v>121.987792969</v>
      </c>
      <c r="F156" s="11">
        <v>121.987792969</v>
      </c>
      <c r="G156" s="11">
        <v>90.442525724099994</v>
      </c>
      <c r="H156" s="11">
        <v>90.442525724099994</v>
      </c>
      <c r="I156" s="243">
        <v>49.069278492700001</v>
      </c>
      <c r="J156" s="243">
        <v>49.069278492700001</v>
      </c>
      <c r="K156" s="142">
        <v>11.798189603399999</v>
      </c>
      <c r="L156" s="142">
        <v>11.798189603399999</v>
      </c>
      <c r="M156" s="208">
        <v>35.138332902800002</v>
      </c>
      <c r="N156" s="208">
        <v>35.138332902800002</v>
      </c>
      <c r="O156" s="142">
        <v>50.095052083399999</v>
      </c>
      <c r="P156" s="142">
        <v>50.095052083399999</v>
      </c>
      <c r="Q156" s="142">
        <v>25.7981106505</v>
      </c>
      <c r="R156" s="142">
        <v>25.7981106505</v>
      </c>
      <c r="S156" s="142">
        <v>30.51823919644</v>
      </c>
      <c r="T156" s="142">
        <v>30.51823919644</v>
      </c>
      <c r="U156" s="142">
        <v>39.888711668600003</v>
      </c>
      <c r="V156" s="142">
        <v>21.683773733700001</v>
      </c>
      <c r="W156" s="142">
        <v>11.9012480945</v>
      </c>
      <c r="X156" s="11">
        <v>23.671761</v>
      </c>
      <c r="Y156" s="247">
        <v>32.630850000000002</v>
      </c>
      <c r="Z156" s="256"/>
      <c r="AA156" s="252">
        <f t="shared" si="2"/>
        <v>52.55266165310784</v>
      </c>
    </row>
    <row r="157" spans="1:27" ht="12.75" customHeight="1" x14ac:dyDescent="0.2">
      <c r="A157" s="559"/>
      <c r="B157" s="147" t="s">
        <v>224</v>
      </c>
      <c r="C157" s="144">
        <v>241.68785358299999</v>
      </c>
      <c r="D157" s="144">
        <v>241.68785358299999</v>
      </c>
      <c r="E157" s="15">
        <v>184.72550455699999</v>
      </c>
      <c r="F157" s="15">
        <v>184.72550455699999</v>
      </c>
      <c r="G157" s="15">
        <v>153.18507050299999</v>
      </c>
      <c r="H157" s="15">
        <v>153.18507050299999</v>
      </c>
      <c r="I157" s="244">
        <v>77.520507812600002</v>
      </c>
      <c r="J157" s="244">
        <v>77.520507812600002</v>
      </c>
      <c r="K157" s="139">
        <v>71.722017728400004</v>
      </c>
      <c r="L157" s="139">
        <v>71.722017728400004</v>
      </c>
      <c r="M157" s="206">
        <v>99.118398114499996</v>
      </c>
      <c r="N157" s="206">
        <v>99.118398114499996</v>
      </c>
      <c r="O157" s="139">
        <v>33.087193080440002</v>
      </c>
      <c r="P157" s="139">
        <v>33.087193080440002</v>
      </c>
      <c r="Q157" s="139">
        <v>235.15298150500001</v>
      </c>
      <c r="R157" s="139">
        <v>235.15298150500001</v>
      </c>
      <c r="S157" s="139">
        <v>22.56533466278</v>
      </c>
      <c r="T157" s="139">
        <v>22.56533466278</v>
      </c>
      <c r="U157" s="139">
        <v>122.25243551299999</v>
      </c>
      <c r="V157" s="139">
        <v>265.314338341</v>
      </c>
      <c r="W157" s="139">
        <v>1.8095464939000001</v>
      </c>
      <c r="X157" s="15">
        <v>328.72483199999999</v>
      </c>
      <c r="Y157" s="248">
        <v>424.080195</v>
      </c>
      <c r="Z157" s="256"/>
      <c r="AA157" s="253">
        <f t="shared" si="2"/>
        <v>146.94395958440612</v>
      </c>
    </row>
    <row r="158" spans="1:27" ht="12.75" customHeight="1" x14ac:dyDescent="0.2">
      <c r="A158" s="559"/>
      <c r="B158" s="147" t="s">
        <v>225</v>
      </c>
      <c r="C158" s="144">
        <v>35.521349676699998</v>
      </c>
      <c r="D158" s="144">
        <v>35.521349676699998</v>
      </c>
      <c r="E158" s="15">
        <v>9.7495117187400009</v>
      </c>
      <c r="F158" s="15">
        <v>9.7495117187400009</v>
      </c>
      <c r="G158" s="15">
        <v>59.680235327799998</v>
      </c>
      <c r="H158" s="15">
        <v>59.680235327799998</v>
      </c>
      <c r="I158" s="244">
        <v>9.5396943933999996</v>
      </c>
      <c r="J158" s="244">
        <v>9.5396943933999996</v>
      </c>
      <c r="K158" s="139">
        <v>0</v>
      </c>
      <c r="L158" s="139">
        <v>0</v>
      </c>
      <c r="M158" s="206">
        <v>10.8009103822</v>
      </c>
      <c r="N158" s="206">
        <v>10.8009103822</v>
      </c>
      <c r="O158" s="139">
        <v>20.133138020899999</v>
      </c>
      <c r="P158" s="139">
        <v>20.133138020899999</v>
      </c>
      <c r="Q158" s="139">
        <v>5.4740911989800001</v>
      </c>
      <c r="R158" s="139">
        <v>5.4740911989800001</v>
      </c>
      <c r="S158" s="139">
        <v>0</v>
      </c>
      <c r="T158" s="139">
        <v>0</v>
      </c>
      <c r="U158" s="139">
        <v>8.6210016906300009</v>
      </c>
      <c r="V158" s="139">
        <v>5.7625371292200001</v>
      </c>
      <c r="W158" s="139">
        <v>0</v>
      </c>
      <c r="X158" s="15">
        <v>10.987270199999999</v>
      </c>
      <c r="Y158" s="248">
        <v>1.8128249999999999</v>
      </c>
      <c r="Z158" s="256"/>
      <c r="AA158" s="253">
        <f t="shared" si="2"/>
        <v>14.303543280751734</v>
      </c>
    </row>
    <row r="159" spans="1:27" ht="12.75" customHeight="1" thickBot="1" x14ac:dyDescent="0.25">
      <c r="A159" s="560"/>
      <c r="B159" s="148" t="s">
        <v>226</v>
      </c>
      <c r="C159" s="145">
        <v>0</v>
      </c>
      <c r="D159" s="145">
        <v>0</v>
      </c>
      <c r="E159" s="140">
        <v>0</v>
      </c>
      <c r="F159" s="140">
        <v>0</v>
      </c>
      <c r="G159" s="140">
        <v>0</v>
      </c>
      <c r="H159" s="140">
        <v>0</v>
      </c>
      <c r="I159" s="245">
        <v>4.6159811581000003</v>
      </c>
      <c r="J159" s="245">
        <v>4.6159811581000003</v>
      </c>
      <c r="K159" s="141">
        <v>20.358736478400001</v>
      </c>
      <c r="L159" s="141">
        <v>20.358736478400001</v>
      </c>
      <c r="M159" s="207">
        <v>0.36728418935599999</v>
      </c>
      <c r="N159" s="207">
        <v>0.36728418935599999</v>
      </c>
      <c r="O159" s="141">
        <v>33.993071056600002</v>
      </c>
      <c r="P159" s="141">
        <v>33.993071056600002</v>
      </c>
      <c r="Q159" s="141">
        <v>2706.23927774</v>
      </c>
      <c r="R159" s="141">
        <v>2706.23927774</v>
      </c>
      <c r="S159" s="141">
        <v>0</v>
      </c>
      <c r="T159" s="141">
        <v>0</v>
      </c>
      <c r="U159" s="141">
        <v>2620.9004837299999</v>
      </c>
      <c r="V159" s="141">
        <v>198.540196761</v>
      </c>
      <c r="W159" s="141">
        <v>0</v>
      </c>
      <c r="X159" s="140">
        <v>4691.2070658000002</v>
      </c>
      <c r="Y159" s="249">
        <v>990.28587000000005</v>
      </c>
      <c r="Z159" s="256"/>
      <c r="AA159" s="254">
        <f t="shared" si="2"/>
        <v>610.09053554503964</v>
      </c>
    </row>
    <row r="160" spans="1:27" ht="12.75" customHeight="1" x14ac:dyDescent="0.2">
      <c r="A160" s="559" t="s">
        <v>351</v>
      </c>
      <c r="B160" s="146" t="s">
        <v>223</v>
      </c>
      <c r="C160" s="143">
        <v>778.38730756099994</v>
      </c>
      <c r="D160" s="143">
        <v>778.38730756099994</v>
      </c>
      <c r="E160" s="11">
        <v>181.98609560827001</v>
      </c>
      <c r="F160" s="11">
        <v>181.98609560827001</v>
      </c>
      <c r="G160" s="11">
        <v>56.759560325019997</v>
      </c>
      <c r="H160" s="11">
        <v>56.759560325019997</v>
      </c>
      <c r="I160" s="243">
        <v>77.355725034900004</v>
      </c>
      <c r="J160" s="243">
        <v>77.355725034900004</v>
      </c>
      <c r="K160" s="142">
        <v>16.05102539061</v>
      </c>
      <c r="L160" s="142">
        <v>16.05102539061</v>
      </c>
      <c r="M160" s="208">
        <v>49.616825025399997</v>
      </c>
      <c r="N160" s="208">
        <v>49.616825025399997</v>
      </c>
      <c r="O160" s="142">
        <v>59.452001760000002</v>
      </c>
      <c r="P160" s="142">
        <v>59.452001760000002</v>
      </c>
      <c r="Q160" s="142">
        <v>132.45577785333001</v>
      </c>
      <c r="R160" s="142">
        <v>132.45577785333001</v>
      </c>
      <c r="S160" s="142">
        <v>475.36502059165002</v>
      </c>
      <c r="T160" s="142">
        <v>475.36502059165002</v>
      </c>
      <c r="U160" s="142">
        <v>9.2596615180399997</v>
      </c>
      <c r="V160" s="142">
        <v>69.603046551299997</v>
      </c>
      <c r="W160" s="142">
        <v>89.626331676099994</v>
      </c>
      <c r="X160" s="11">
        <v>8.1007379999999998</v>
      </c>
      <c r="Y160" s="247">
        <v>78.157810299999994</v>
      </c>
      <c r="Z160" s="256"/>
      <c r="AA160" s="252">
        <f t="shared" si="2"/>
        <v>169.98288114546955</v>
      </c>
    </row>
    <row r="161" spans="1:27" ht="12.75" customHeight="1" x14ac:dyDescent="0.2">
      <c r="A161" s="559"/>
      <c r="B161" s="147" t="s">
        <v>224</v>
      </c>
      <c r="C161" s="144">
        <v>0.11190257352999999</v>
      </c>
      <c r="D161" s="144">
        <v>0.11190257352999999</v>
      </c>
      <c r="E161" s="15">
        <v>14.6136042571</v>
      </c>
      <c r="F161" s="15">
        <v>14.6136042571</v>
      </c>
      <c r="G161" s="15">
        <v>5.9923828125099998</v>
      </c>
      <c r="H161" s="15">
        <v>5.9923828125099998</v>
      </c>
      <c r="I161" s="244">
        <v>27.756924715899999</v>
      </c>
      <c r="J161" s="244">
        <v>27.756924715899999</v>
      </c>
      <c r="K161" s="139">
        <v>104.593542167</v>
      </c>
      <c r="L161" s="139">
        <v>104.593542167</v>
      </c>
      <c r="M161" s="206">
        <v>69.501144935300005</v>
      </c>
      <c r="N161" s="206">
        <v>69.501144935300005</v>
      </c>
      <c r="O161" s="139">
        <v>11.2279636549</v>
      </c>
      <c r="P161" s="139">
        <v>11.2279636549</v>
      </c>
      <c r="Q161" s="139">
        <v>136.17543218099999</v>
      </c>
      <c r="R161" s="139">
        <v>136.17543218099999</v>
      </c>
      <c r="S161" s="139">
        <v>1.90095004439</v>
      </c>
      <c r="T161" s="139">
        <v>1.90095004439</v>
      </c>
      <c r="U161" s="139">
        <v>2.0673838928300001</v>
      </c>
      <c r="V161" s="139">
        <v>0</v>
      </c>
      <c r="W161" s="139">
        <v>0</v>
      </c>
      <c r="X161" s="15">
        <v>129.02511200000001</v>
      </c>
      <c r="Y161" s="248">
        <v>49.869085200000001</v>
      </c>
      <c r="Z161" s="256"/>
      <c r="AA161" s="253">
        <f t="shared" si="2"/>
        <v>40.204751120699569</v>
      </c>
    </row>
    <row r="162" spans="1:27" ht="12.75" customHeight="1" x14ac:dyDescent="0.2">
      <c r="A162" s="559"/>
      <c r="B162" s="147" t="s">
        <v>225</v>
      </c>
      <c r="C162" s="144">
        <v>0</v>
      </c>
      <c r="D162" s="144">
        <v>0</v>
      </c>
      <c r="E162" s="15">
        <v>0.93029976489099997</v>
      </c>
      <c r="F162" s="15">
        <v>0.93029976489099997</v>
      </c>
      <c r="G162" s="15">
        <v>0</v>
      </c>
      <c r="H162" s="15">
        <v>0</v>
      </c>
      <c r="I162" s="244">
        <v>1.2321999289800001</v>
      </c>
      <c r="J162" s="244">
        <v>1.2321999289800001</v>
      </c>
      <c r="K162" s="139">
        <v>0</v>
      </c>
      <c r="L162" s="139">
        <v>0</v>
      </c>
      <c r="M162" s="206">
        <v>0.75437769396499998</v>
      </c>
      <c r="N162" s="206">
        <v>0.75437769396499998</v>
      </c>
      <c r="O162" s="139">
        <v>2.3346946022699999</v>
      </c>
      <c r="P162" s="139">
        <v>2.3346946022699999</v>
      </c>
      <c r="Q162" s="139">
        <v>17.450293661300002</v>
      </c>
      <c r="R162" s="139">
        <v>17.450293661300002</v>
      </c>
      <c r="S162" s="139">
        <v>0</v>
      </c>
      <c r="T162" s="139">
        <v>0</v>
      </c>
      <c r="U162" s="139">
        <v>26.305677808799999</v>
      </c>
      <c r="V162" s="139">
        <v>1.5842020511599999</v>
      </c>
      <c r="W162" s="139">
        <v>91.738674411399998</v>
      </c>
      <c r="X162" s="15">
        <v>40.8069512</v>
      </c>
      <c r="Y162" s="248">
        <v>2.801634</v>
      </c>
      <c r="Z162" s="256"/>
      <c r="AA162" s="253">
        <f t="shared" si="2"/>
        <v>9.0713422075726982</v>
      </c>
    </row>
    <row r="163" spans="1:27" ht="12.75" customHeight="1" thickBot="1" x14ac:dyDescent="0.25">
      <c r="A163" s="560"/>
      <c r="B163" s="148" t="s">
        <v>226</v>
      </c>
      <c r="C163" s="145">
        <v>0</v>
      </c>
      <c r="D163" s="145">
        <v>0</v>
      </c>
      <c r="E163" s="140">
        <v>0</v>
      </c>
      <c r="F163" s="140">
        <v>0</v>
      </c>
      <c r="G163" s="140">
        <v>0</v>
      </c>
      <c r="H163" s="140">
        <v>0</v>
      </c>
      <c r="I163" s="245">
        <v>0</v>
      </c>
      <c r="J163" s="245">
        <v>0</v>
      </c>
      <c r="K163" s="141">
        <v>42.217397836499998</v>
      </c>
      <c r="L163" s="141">
        <v>42.217397836499998</v>
      </c>
      <c r="M163" s="207">
        <v>0</v>
      </c>
      <c r="N163" s="207">
        <v>0</v>
      </c>
      <c r="O163" s="141">
        <v>11.803178267</v>
      </c>
      <c r="P163" s="141">
        <v>11.803178267</v>
      </c>
      <c r="Q163" s="141">
        <v>0</v>
      </c>
      <c r="R163" s="141">
        <v>0</v>
      </c>
      <c r="S163" s="141">
        <v>0</v>
      </c>
      <c r="T163" s="141">
        <v>0</v>
      </c>
      <c r="U163" s="141">
        <v>0</v>
      </c>
      <c r="V163" s="141">
        <v>131.17179206</v>
      </c>
      <c r="W163" s="141">
        <v>0</v>
      </c>
      <c r="X163" s="140">
        <v>0</v>
      </c>
      <c r="Y163" s="249">
        <v>0</v>
      </c>
      <c r="Z163" s="256"/>
      <c r="AA163" s="254">
        <f t="shared" si="2"/>
        <v>10.400562794217391</v>
      </c>
    </row>
    <row r="164" spans="1:27" ht="12.75" customHeight="1" x14ac:dyDescent="0.2">
      <c r="A164" s="559" t="s">
        <v>352</v>
      </c>
      <c r="B164" s="146" t="s">
        <v>223</v>
      </c>
      <c r="C164" s="143">
        <v>42.243221507400001</v>
      </c>
      <c r="D164" s="143">
        <v>42.243221507400001</v>
      </c>
      <c r="E164" s="11">
        <v>8.20276662845</v>
      </c>
      <c r="F164" s="11">
        <v>8.20276662845</v>
      </c>
      <c r="G164" s="11">
        <v>0</v>
      </c>
      <c r="H164" s="11">
        <v>0</v>
      </c>
      <c r="I164" s="243">
        <v>0</v>
      </c>
      <c r="J164" s="243">
        <v>0</v>
      </c>
      <c r="K164" s="142">
        <v>5.4052170973599996</v>
      </c>
      <c r="L164" s="142">
        <v>5.4052170973599996</v>
      </c>
      <c r="M164" s="208">
        <v>0</v>
      </c>
      <c r="N164" s="208">
        <v>0</v>
      </c>
      <c r="O164" s="142">
        <v>1.4267578125</v>
      </c>
      <c r="P164" s="142">
        <v>1.4267578125</v>
      </c>
      <c r="Q164" s="142">
        <v>0</v>
      </c>
      <c r="R164" s="142">
        <v>0</v>
      </c>
      <c r="S164" s="142">
        <v>0</v>
      </c>
      <c r="T164" s="142">
        <v>0</v>
      </c>
      <c r="U164" s="142">
        <v>0</v>
      </c>
      <c r="V164" s="142">
        <v>0.34218779951299999</v>
      </c>
      <c r="W164" s="142">
        <v>1.90234375</v>
      </c>
      <c r="X164" s="11">
        <v>2.1335508000000001</v>
      </c>
      <c r="Y164" s="247">
        <v>0</v>
      </c>
      <c r="Z164" s="256"/>
      <c r="AA164" s="252">
        <f t="shared" si="2"/>
        <v>5.1710438452579561</v>
      </c>
    </row>
    <row r="165" spans="1:27" ht="12.75" customHeight="1" x14ac:dyDescent="0.2">
      <c r="A165" s="559"/>
      <c r="B165" s="147" t="s">
        <v>224</v>
      </c>
      <c r="C165" s="144">
        <v>0.30773207720599999</v>
      </c>
      <c r="D165" s="144">
        <v>0.30773207720599999</v>
      </c>
      <c r="E165" s="15">
        <v>0</v>
      </c>
      <c r="F165" s="15">
        <v>0</v>
      </c>
      <c r="G165" s="15">
        <v>0</v>
      </c>
      <c r="H165" s="15">
        <v>0</v>
      </c>
      <c r="I165" s="244">
        <v>0</v>
      </c>
      <c r="J165" s="244">
        <v>0</v>
      </c>
      <c r="K165" s="139">
        <v>0</v>
      </c>
      <c r="L165" s="139">
        <v>0</v>
      </c>
      <c r="M165" s="206">
        <v>0</v>
      </c>
      <c r="N165" s="206">
        <v>0</v>
      </c>
      <c r="O165" s="139">
        <v>0</v>
      </c>
      <c r="P165" s="139">
        <v>0</v>
      </c>
      <c r="Q165" s="139">
        <v>0</v>
      </c>
      <c r="R165" s="139">
        <v>0</v>
      </c>
      <c r="S165" s="139">
        <v>0</v>
      </c>
      <c r="T165" s="139">
        <v>0</v>
      </c>
      <c r="U165" s="139">
        <v>0</v>
      </c>
      <c r="V165" s="139">
        <v>0</v>
      </c>
      <c r="W165" s="139">
        <v>1.07006835938</v>
      </c>
      <c r="X165" s="15">
        <v>0</v>
      </c>
      <c r="Y165" s="248">
        <v>0</v>
      </c>
      <c r="Z165" s="256"/>
      <c r="AA165" s="253">
        <f t="shared" si="2"/>
        <v>7.3284022338782603E-2</v>
      </c>
    </row>
    <row r="166" spans="1:27" ht="12.75" customHeight="1" x14ac:dyDescent="0.2">
      <c r="A166" s="559"/>
      <c r="B166" s="147" t="s">
        <v>225</v>
      </c>
      <c r="C166" s="144">
        <v>0</v>
      </c>
      <c r="D166" s="144">
        <v>0</v>
      </c>
      <c r="E166" s="15">
        <v>0</v>
      </c>
      <c r="F166" s="15">
        <v>0</v>
      </c>
      <c r="G166" s="15">
        <v>0</v>
      </c>
      <c r="H166" s="15">
        <v>0</v>
      </c>
      <c r="I166" s="244">
        <v>0</v>
      </c>
      <c r="J166" s="244">
        <v>0</v>
      </c>
      <c r="K166" s="139">
        <v>0</v>
      </c>
      <c r="L166" s="139">
        <v>0</v>
      </c>
      <c r="M166" s="206">
        <v>0</v>
      </c>
      <c r="N166" s="206">
        <v>0</v>
      </c>
      <c r="O166" s="139">
        <v>0</v>
      </c>
      <c r="P166" s="139">
        <v>0</v>
      </c>
      <c r="Q166" s="139">
        <v>0</v>
      </c>
      <c r="R166" s="139">
        <v>0</v>
      </c>
      <c r="S166" s="139">
        <v>0</v>
      </c>
      <c r="T166" s="139">
        <v>0</v>
      </c>
      <c r="U166" s="139">
        <v>0</v>
      </c>
      <c r="V166" s="139">
        <v>0.22812519967600001</v>
      </c>
      <c r="W166" s="139">
        <v>9.74951171875</v>
      </c>
      <c r="X166" s="15">
        <v>0</v>
      </c>
      <c r="Y166" s="248">
        <v>0</v>
      </c>
      <c r="Z166" s="256"/>
      <c r="AA166" s="253">
        <f t="shared" si="2"/>
        <v>0.43381030080113048</v>
      </c>
    </row>
    <row r="167" spans="1:27" ht="12.75" customHeight="1" thickBot="1" x14ac:dyDescent="0.25">
      <c r="A167" s="560"/>
      <c r="B167" s="148" t="s">
        <v>226</v>
      </c>
      <c r="C167" s="145">
        <v>2.6856617647099998</v>
      </c>
      <c r="D167" s="145">
        <v>2.6856617647099998</v>
      </c>
      <c r="E167" s="140">
        <v>0</v>
      </c>
      <c r="F167" s="140">
        <v>0</v>
      </c>
      <c r="G167" s="140">
        <v>0</v>
      </c>
      <c r="H167" s="140">
        <v>0</v>
      </c>
      <c r="I167" s="245">
        <v>0</v>
      </c>
      <c r="J167" s="245">
        <v>0</v>
      </c>
      <c r="K167" s="141">
        <v>0</v>
      </c>
      <c r="L167" s="141">
        <v>0</v>
      </c>
      <c r="M167" s="207">
        <v>0</v>
      </c>
      <c r="N167" s="207">
        <v>0</v>
      </c>
      <c r="O167" s="141">
        <v>0</v>
      </c>
      <c r="P167" s="141">
        <v>0</v>
      </c>
      <c r="Q167" s="141">
        <v>0</v>
      </c>
      <c r="R167" s="141">
        <v>0</v>
      </c>
      <c r="S167" s="141">
        <v>0</v>
      </c>
      <c r="T167" s="141">
        <v>0</v>
      </c>
      <c r="U167" s="141">
        <v>0</v>
      </c>
      <c r="V167" s="141">
        <v>0</v>
      </c>
      <c r="W167" s="141">
        <v>0</v>
      </c>
      <c r="X167" s="140">
        <v>0</v>
      </c>
      <c r="Y167" s="249">
        <v>0</v>
      </c>
      <c r="Z167" s="256"/>
      <c r="AA167" s="254">
        <f t="shared" si="2"/>
        <v>0.2335358056269565</v>
      </c>
    </row>
    <row r="168" spans="1:27" ht="12.75" customHeight="1" x14ac:dyDescent="0.2">
      <c r="A168" s="559" t="s">
        <v>353</v>
      </c>
      <c r="B168" s="146" t="s">
        <v>223</v>
      </c>
      <c r="C168" s="143">
        <v>5.1582782452</v>
      </c>
      <c r="D168" s="143">
        <v>5.1582782452</v>
      </c>
      <c r="E168" s="11">
        <v>0</v>
      </c>
      <c r="F168" s="11">
        <v>0</v>
      </c>
      <c r="G168" s="11">
        <v>0</v>
      </c>
      <c r="H168" s="11">
        <v>0</v>
      </c>
      <c r="I168" s="243">
        <v>6.1192057291699999</v>
      </c>
      <c r="J168" s="243">
        <v>6.1192057291699999</v>
      </c>
      <c r="K168" s="142">
        <v>1.48620605469</v>
      </c>
      <c r="L168" s="142">
        <v>1.48620605469</v>
      </c>
      <c r="M168" s="208">
        <v>0</v>
      </c>
      <c r="N168" s="208">
        <v>0</v>
      </c>
      <c r="O168" s="142">
        <v>0</v>
      </c>
      <c r="P168" s="142">
        <v>0</v>
      </c>
      <c r="Q168" s="142">
        <v>0</v>
      </c>
      <c r="R168" s="142">
        <v>0</v>
      </c>
      <c r="S168" s="142">
        <v>0</v>
      </c>
      <c r="T168" s="142">
        <v>0</v>
      </c>
      <c r="U168" s="142">
        <v>0</v>
      </c>
      <c r="V168" s="142">
        <v>1.9010424614000001</v>
      </c>
      <c r="W168" s="142">
        <v>0</v>
      </c>
      <c r="X168" s="11">
        <v>1.5013875999999999</v>
      </c>
      <c r="Y168" s="247">
        <v>0</v>
      </c>
      <c r="Z168" s="256"/>
      <c r="AA168" s="252">
        <f t="shared" si="2"/>
        <v>1.2578178312834785</v>
      </c>
    </row>
    <row r="169" spans="1:27" ht="12.75" customHeight="1" x14ac:dyDescent="0.2">
      <c r="A169" s="559"/>
      <c r="B169" s="147" t="s">
        <v>224</v>
      </c>
      <c r="C169" s="144">
        <v>0</v>
      </c>
      <c r="D169" s="144">
        <v>0</v>
      </c>
      <c r="E169" s="15">
        <v>0</v>
      </c>
      <c r="F169" s="15">
        <v>0</v>
      </c>
      <c r="G169" s="15">
        <v>0</v>
      </c>
      <c r="H169" s="15">
        <v>0</v>
      </c>
      <c r="I169" s="244">
        <v>4.6290364583399999</v>
      </c>
      <c r="J169" s="244">
        <v>4.6290364583399999</v>
      </c>
      <c r="K169" s="139">
        <v>1.07006835938</v>
      </c>
      <c r="L169" s="139">
        <v>1.07006835938</v>
      </c>
      <c r="M169" s="206">
        <v>0</v>
      </c>
      <c r="N169" s="206">
        <v>0</v>
      </c>
      <c r="O169" s="139">
        <v>0</v>
      </c>
      <c r="P169" s="139">
        <v>0</v>
      </c>
      <c r="Q169" s="139">
        <v>0</v>
      </c>
      <c r="R169" s="139">
        <v>0</v>
      </c>
      <c r="S169" s="139">
        <v>0</v>
      </c>
      <c r="T169" s="139">
        <v>0</v>
      </c>
      <c r="U169" s="139">
        <v>0</v>
      </c>
      <c r="V169" s="139">
        <v>3.0099838972100001</v>
      </c>
      <c r="W169" s="139">
        <v>0</v>
      </c>
      <c r="X169" s="15">
        <v>0</v>
      </c>
      <c r="Y169" s="248">
        <v>0</v>
      </c>
      <c r="Z169" s="256"/>
      <c r="AA169" s="253">
        <f t="shared" si="2"/>
        <v>0.62644319707173923</v>
      </c>
    </row>
    <row r="170" spans="1:27" ht="12.75" customHeight="1" x14ac:dyDescent="0.2">
      <c r="A170" s="559"/>
      <c r="B170" s="147" t="s">
        <v>225</v>
      </c>
      <c r="C170" s="144">
        <v>0</v>
      </c>
      <c r="D170" s="144">
        <v>0</v>
      </c>
      <c r="E170" s="15">
        <v>0</v>
      </c>
      <c r="F170" s="15">
        <v>0</v>
      </c>
      <c r="G170" s="15">
        <v>0</v>
      </c>
      <c r="H170" s="15">
        <v>0</v>
      </c>
      <c r="I170" s="244">
        <v>0</v>
      </c>
      <c r="J170" s="244">
        <v>0</v>
      </c>
      <c r="K170" s="139">
        <v>0</v>
      </c>
      <c r="L170" s="139">
        <v>0</v>
      </c>
      <c r="M170" s="206">
        <v>0</v>
      </c>
      <c r="N170" s="206">
        <v>0</v>
      </c>
      <c r="O170" s="139">
        <v>0</v>
      </c>
      <c r="P170" s="139">
        <v>0</v>
      </c>
      <c r="Q170" s="139">
        <v>2.2453893442599999</v>
      </c>
      <c r="R170" s="139">
        <v>2.2453893442599999</v>
      </c>
      <c r="S170" s="139">
        <v>0</v>
      </c>
      <c r="T170" s="139">
        <v>0</v>
      </c>
      <c r="U170" s="139">
        <v>0</v>
      </c>
      <c r="V170" s="139">
        <v>0</v>
      </c>
      <c r="W170" s="139">
        <v>10.779947916699999</v>
      </c>
      <c r="X170" s="15">
        <v>9.6404888</v>
      </c>
      <c r="Y170" s="248">
        <v>0</v>
      </c>
      <c r="Z170" s="256"/>
      <c r="AA170" s="253">
        <f t="shared" si="2"/>
        <v>1.083096321966087</v>
      </c>
    </row>
    <row r="171" spans="1:27" ht="12.75" customHeight="1" thickBot="1" x14ac:dyDescent="0.25">
      <c r="A171" s="560"/>
      <c r="B171" s="148" t="s">
        <v>226</v>
      </c>
      <c r="C171" s="145">
        <v>0</v>
      </c>
      <c r="D171" s="145">
        <v>0</v>
      </c>
      <c r="E171" s="140">
        <v>0</v>
      </c>
      <c r="F171" s="140">
        <v>0</v>
      </c>
      <c r="G171" s="140">
        <v>0</v>
      </c>
      <c r="H171" s="140">
        <v>0</v>
      </c>
      <c r="I171" s="245">
        <v>0</v>
      </c>
      <c r="J171" s="245">
        <v>0</v>
      </c>
      <c r="K171" s="141">
        <v>0</v>
      </c>
      <c r="L171" s="141">
        <v>0</v>
      </c>
      <c r="M171" s="207">
        <v>0</v>
      </c>
      <c r="N171" s="207">
        <v>0</v>
      </c>
      <c r="O171" s="141">
        <v>0</v>
      </c>
      <c r="P171" s="141">
        <v>0</v>
      </c>
      <c r="Q171" s="141">
        <v>0</v>
      </c>
      <c r="R171" s="141">
        <v>0</v>
      </c>
      <c r="S171" s="141">
        <v>0</v>
      </c>
      <c r="T171" s="141">
        <v>0</v>
      </c>
      <c r="U171" s="141">
        <v>0</v>
      </c>
      <c r="V171" s="141">
        <v>0</v>
      </c>
      <c r="W171" s="141">
        <v>0</v>
      </c>
      <c r="X171" s="140">
        <v>0</v>
      </c>
      <c r="Y171" s="249">
        <v>0</v>
      </c>
      <c r="Z171" s="256"/>
      <c r="AA171" s="254">
        <f t="shared" si="2"/>
        <v>0</v>
      </c>
    </row>
    <row r="172" spans="1:27" ht="12.75" customHeight="1" x14ac:dyDescent="0.2">
      <c r="A172" s="559" t="s">
        <v>354</v>
      </c>
      <c r="B172" s="146" t="s">
        <v>223</v>
      </c>
      <c r="C172" s="143">
        <v>26.171977356300001</v>
      </c>
      <c r="D172" s="143">
        <v>26.171977356300001</v>
      </c>
      <c r="E172" s="11">
        <v>28.457936297100002</v>
      </c>
      <c r="F172" s="11">
        <v>28.457936297100002</v>
      </c>
      <c r="G172" s="11">
        <v>14.2865835117</v>
      </c>
      <c r="H172" s="11">
        <v>14.2865835117</v>
      </c>
      <c r="I172" s="243">
        <v>48.816266984599999</v>
      </c>
      <c r="J172" s="243">
        <v>48.816266984599999</v>
      </c>
      <c r="K172" s="142">
        <v>43.119791666600001</v>
      </c>
      <c r="L172" s="142">
        <v>43.119791666600001</v>
      </c>
      <c r="M172" s="208">
        <v>20.408465853300001</v>
      </c>
      <c r="N172" s="208">
        <v>20.408465853300001</v>
      </c>
      <c r="O172" s="142">
        <v>48.422052370000003</v>
      </c>
      <c r="P172" s="142">
        <v>48.422052370000003</v>
      </c>
      <c r="Q172" s="142">
        <v>19.824424342099999</v>
      </c>
      <c r="R172" s="142">
        <v>19.824424342099999</v>
      </c>
      <c r="S172" s="142">
        <v>4.0103504061699997</v>
      </c>
      <c r="T172" s="142">
        <v>4.0103504061699997</v>
      </c>
      <c r="U172" s="142">
        <v>0</v>
      </c>
      <c r="V172" s="142">
        <v>36.960609786200003</v>
      </c>
      <c r="W172" s="142">
        <v>14.7431640625</v>
      </c>
      <c r="X172" s="11">
        <v>8.9714563999999992</v>
      </c>
      <c r="Y172" s="247">
        <v>0</v>
      </c>
      <c r="Z172" s="256"/>
      <c r="AA172" s="252">
        <f t="shared" si="2"/>
        <v>24.683083818453913</v>
      </c>
    </row>
    <row r="173" spans="1:27" ht="12.75" customHeight="1" x14ac:dyDescent="0.2">
      <c r="A173" s="559"/>
      <c r="B173" s="147" t="s">
        <v>224</v>
      </c>
      <c r="C173" s="144">
        <v>228.85195312499999</v>
      </c>
      <c r="D173" s="144">
        <v>228.85195312499999</v>
      </c>
      <c r="E173" s="15">
        <v>11.6286858974</v>
      </c>
      <c r="F173" s="15">
        <v>11.6286858974</v>
      </c>
      <c r="G173" s="15">
        <v>0</v>
      </c>
      <c r="H173" s="15">
        <v>0</v>
      </c>
      <c r="I173" s="244">
        <v>3.04195533608</v>
      </c>
      <c r="J173" s="244">
        <v>3.04195533608</v>
      </c>
      <c r="K173" s="139">
        <v>13.276774088530001</v>
      </c>
      <c r="L173" s="139">
        <v>13.276774088530001</v>
      </c>
      <c r="M173" s="206">
        <v>0.32799030172400001</v>
      </c>
      <c r="N173" s="206">
        <v>0.32799030172400001</v>
      </c>
      <c r="O173" s="139">
        <v>4.1562075407599997</v>
      </c>
      <c r="P173" s="139">
        <v>4.1562075407599997</v>
      </c>
      <c r="Q173" s="139">
        <v>0</v>
      </c>
      <c r="R173" s="139">
        <v>0</v>
      </c>
      <c r="S173" s="139">
        <v>0</v>
      </c>
      <c r="T173" s="139">
        <v>0</v>
      </c>
      <c r="U173" s="139">
        <v>0</v>
      </c>
      <c r="V173" s="139">
        <v>0</v>
      </c>
      <c r="W173" s="139">
        <v>53.979003906300001</v>
      </c>
      <c r="X173" s="15">
        <v>10.478113199999999</v>
      </c>
      <c r="Y173" s="248">
        <v>0</v>
      </c>
      <c r="Z173" s="256"/>
      <c r="AA173" s="253">
        <f t="shared" si="2"/>
        <v>25.522793464577731</v>
      </c>
    </row>
    <row r="174" spans="1:27" ht="12.75" customHeight="1" x14ac:dyDescent="0.2">
      <c r="A174" s="559"/>
      <c r="B174" s="147" t="s">
        <v>225</v>
      </c>
      <c r="C174" s="144">
        <v>0.57070312500099996</v>
      </c>
      <c r="D174" s="144">
        <v>0.57070312500099996</v>
      </c>
      <c r="E174" s="15">
        <v>0</v>
      </c>
      <c r="F174" s="15">
        <v>0</v>
      </c>
      <c r="G174" s="15">
        <v>0</v>
      </c>
      <c r="H174" s="15">
        <v>0</v>
      </c>
      <c r="I174" s="244">
        <v>19.627756060599999</v>
      </c>
      <c r="J174" s="244">
        <v>19.627756060599999</v>
      </c>
      <c r="K174" s="139">
        <v>7.7648550180200004</v>
      </c>
      <c r="L174" s="139">
        <v>7.7648550180200004</v>
      </c>
      <c r="M174" s="206">
        <v>1.6727505387899999</v>
      </c>
      <c r="N174" s="206">
        <v>1.6727505387899999</v>
      </c>
      <c r="O174" s="139">
        <v>0.71237837482400002</v>
      </c>
      <c r="P174" s="139">
        <v>0.71237837482400002</v>
      </c>
      <c r="Q174" s="139">
        <v>9.2614103618500003</v>
      </c>
      <c r="R174" s="139">
        <v>9.2614103618500003</v>
      </c>
      <c r="S174" s="139">
        <v>5.88184726238</v>
      </c>
      <c r="T174" s="139">
        <v>5.88184726238</v>
      </c>
      <c r="U174" s="139">
        <v>0</v>
      </c>
      <c r="V174" s="139">
        <v>8.9933827966499997</v>
      </c>
      <c r="W174" s="139">
        <v>13.4353027344</v>
      </c>
      <c r="X174" s="15">
        <v>2.9448292</v>
      </c>
      <c r="Y174" s="248">
        <v>1.9689265</v>
      </c>
      <c r="Z174" s="256"/>
      <c r="AA174" s="253">
        <f t="shared" si="2"/>
        <v>5.1446018571295653</v>
      </c>
    </row>
    <row r="175" spans="1:27" ht="12.75" customHeight="1" thickBot="1" x14ac:dyDescent="0.25">
      <c r="A175" s="560"/>
      <c r="B175" s="148" t="s">
        <v>226</v>
      </c>
      <c r="C175" s="145">
        <v>0</v>
      </c>
      <c r="D175" s="145">
        <v>0</v>
      </c>
      <c r="E175" s="140">
        <v>0</v>
      </c>
      <c r="F175" s="140">
        <v>0</v>
      </c>
      <c r="G175" s="140">
        <v>0</v>
      </c>
      <c r="H175" s="140">
        <v>0</v>
      </c>
      <c r="I175" s="245">
        <v>0</v>
      </c>
      <c r="J175" s="245">
        <v>0</v>
      </c>
      <c r="K175" s="141">
        <v>0</v>
      </c>
      <c r="L175" s="141">
        <v>0</v>
      </c>
      <c r="M175" s="207">
        <v>0</v>
      </c>
      <c r="N175" s="207">
        <v>0</v>
      </c>
      <c r="O175" s="141">
        <v>0</v>
      </c>
      <c r="P175" s="141">
        <v>0</v>
      </c>
      <c r="Q175" s="141">
        <v>72.439247532899998</v>
      </c>
      <c r="R175" s="141">
        <v>72.439247532899998</v>
      </c>
      <c r="S175" s="141">
        <v>0</v>
      </c>
      <c r="T175" s="141">
        <v>0</v>
      </c>
      <c r="U175" s="141">
        <v>0</v>
      </c>
      <c r="V175" s="141">
        <v>0</v>
      </c>
      <c r="W175" s="141">
        <v>0</v>
      </c>
      <c r="X175" s="140">
        <v>0</v>
      </c>
      <c r="Y175" s="249">
        <v>0</v>
      </c>
      <c r="Z175" s="256"/>
      <c r="AA175" s="254">
        <f t="shared" si="2"/>
        <v>6.2990650028608695</v>
      </c>
    </row>
    <row r="176" spans="1:27" ht="12.75" customHeight="1" x14ac:dyDescent="0.2">
      <c r="A176" s="559" t="s">
        <v>355</v>
      </c>
      <c r="B176" s="146" t="s">
        <v>223</v>
      </c>
      <c r="C176" s="143">
        <v>0</v>
      </c>
      <c r="D176" s="143">
        <v>0</v>
      </c>
      <c r="E176" s="11">
        <v>0</v>
      </c>
      <c r="F176" s="11">
        <v>0</v>
      </c>
      <c r="G176" s="11">
        <v>3.83266314339</v>
      </c>
      <c r="H176" s="11">
        <v>3.83266314339</v>
      </c>
      <c r="I176" s="243">
        <v>0</v>
      </c>
      <c r="J176" s="243">
        <v>0</v>
      </c>
      <c r="K176" s="142">
        <v>0</v>
      </c>
      <c r="L176" s="142">
        <v>0</v>
      </c>
      <c r="M176" s="208">
        <v>0</v>
      </c>
      <c r="N176" s="208">
        <v>0</v>
      </c>
      <c r="O176" s="142">
        <v>0</v>
      </c>
      <c r="P176" s="142">
        <v>0</v>
      </c>
      <c r="Q176" s="142">
        <v>0</v>
      </c>
      <c r="R176" s="142">
        <v>0</v>
      </c>
      <c r="S176" s="142">
        <v>0</v>
      </c>
      <c r="T176" s="142">
        <v>0</v>
      </c>
      <c r="U176" s="142">
        <v>0</v>
      </c>
      <c r="V176" s="142">
        <v>0</v>
      </c>
      <c r="W176" s="142">
        <v>0</v>
      </c>
      <c r="X176" s="11">
        <v>0</v>
      </c>
      <c r="Y176" s="247">
        <v>0</v>
      </c>
      <c r="Z176" s="256"/>
      <c r="AA176" s="252">
        <f t="shared" si="2"/>
        <v>0.3332750559469565</v>
      </c>
    </row>
    <row r="177" spans="1:27" ht="12.75" customHeight="1" x14ac:dyDescent="0.2">
      <c r="A177" s="559"/>
      <c r="B177" s="147" t="s">
        <v>224</v>
      </c>
      <c r="C177" s="144">
        <v>0</v>
      </c>
      <c r="D177" s="144">
        <v>0</v>
      </c>
      <c r="E177" s="15">
        <v>0</v>
      </c>
      <c r="F177" s="15">
        <v>0</v>
      </c>
      <c r="G177" s="15">
        <v>0</v>
      </c>
      <c r="H177" s="15">
        <v>0</v>
      </c>
      <c r="I177" s="244">
        <v>0</v>
      </c>
      <c r="J177" s="244">
        <v>0</v>
      </c>
      <c r="K177" s="139">
        <v>0</v>
      </c>
      <c r="L177" s="139">
        <v>0</v>
      </c>
      <c r="M177" s="206">
        <v>0</v>
      </c>
      <c r="N177" s="206">
        <v>0</v>
      </c>
      <c r="O177" s="139">
        <v>0</v>
      </c>
      <c r="P177" s="139">
        <v>0</v>
      </c>
      <c r="Q177" s="139">
        <v>0</v>
      </c>
      <c r="R177" s="139">
        <v>0</v>
      </c>
      <c r="S177" s="139">
        <v>0</v>
      </c>
      <c r="T177" s="139">
        <v>0</v>
      </c>
      <c r="U177" s="139">
        <v>0</v>
      </c>
      <c r="V177" s="139">
        <v>0</v>
      </c>
      <c r="W177" s="139">
        <v>0</v>
      </c>
      <c r="X177" s="15">
        <v>0</v>
      </c>
      <c r="Y177" s="248">
        <v>0</v>
      </c>
      <c r="Z177" s="256"/>
      <c r="AA177" s="253">
        <f t="shared" si="2"/>
        <v>0</v>
      </c>
    </row>
    <row r="178" spans="1:27" ht="12.75" customHeight="1" x14ac:dyDescent="0.2">
      <c r="A178" s="559"/>
      <c r="B178" s="147" t="s">
        <v>225</v>
      </c>
      <c r="C178" s="144">
        <v>0</v>
      </c>
      <c r="D178" s="144">
        <v>0</v>
      </c>
      <c r="E178" s="15">
        <v>0</v>
      </c>
      <c r="F178" s="15">
        <v>0</v>
      </c>
      <c r="G178" s="15">
        <v>0</v>
      </c>
      <c r="H178" s="15">
        <v>0</v>
      </c>
      <c r="I178" s="244">
        <v>1.07006835937</v>
      </c>
      <c r="J178" s="244">
        <v>1.07006835937</v>
      </c>
      <c r="K178" s="139">
        <v>0</v>
      </c>
      <c r="L178" s="139">
        <v>0</v>
      </c>
      <c r="M178" s="206">
        <v>0</v>
      </c>
      <c r="N178" s="206">
        <v>0</v>
      </c>
      <c r="O178" s="139">
        <v>0</v>
      </c>
      <c r="P178" s="139">
        <v>0</v>
      </c>
      <c r="Q178" s="139">
        <v>0</v>
      </c>
      <c r="R178" s="139">
        <v>0</v>
      </c>
      <c r="S178" s="139">
        <v>0</v>
      </c>
      <c r="T178" s="139">
        <v>0</v>
      </c>
      <c r="U178" s="139">
        <v>0</v>
      </c>
      <c r="V178" s="139">
        <v>0</v>
      </c>
      <c r="W178" s="139">
        <v>0</v>
      </c>
      <c r="X178" s="15">
        <v>0</v>
      </c>
      <c r="Y178" s="248">
        <v>0</v>
      </c>
      <c r="Z178" s="256"/>
      <c r="AA178" s="253">
        <f t="shared" si="2"/>
        <v>9.3049422553913047E-2</v>
      </c>
    </row>
    <row r="179" spans="1:27" ht="12.75" customHeight="1" thickBot="1" x14ac:dyDescent="0.25">
      <c r="A179" s="560"/>
      <c r="B179" s="148" t="s">
        <v>226</v>
      </c>
      <c r="C179" s="145">
        <v>0</v>
      </c>
      <c r="D179" s="145">
        <v>0</v>
      </c>
      <c r="E179" s="140">
        <v>0</v>
      </c>
      <c r="F179" s="140">
        <v>0</v>
      </c>
      <c r="G179" s="140">
        <v>0</v>
      </c>
      <c r="H179" s="140">
        <v>0</v>
      </c>
      <c r="I179" s="245">
        <v>0</v>
      </c>
      <c r="J179" s="245">
        <v>0</v>
      </c>
      <c r="K179" s="141">
        <v>0</v>
      </c>
      <c r="L179" s="141">
        <v>0</v>
      </c>
      <c r="M179" s="207">
        <v>0</v>
      </c>
      <c r="N179" s="207">
        <v>0</v>
      </c>
      <c r="O179" s="141">
        <v>0</v>
      </c>
      <c r="P179" s="141">
        <v>0</v>
      </c>
      <c r="Q179" s="141">
        <v>0</v>
      </c>
      <c r="R179" s="141">
        <v>0</v>
      </c>
      <c r="S179" s="141">
        <v>0</v>
      </c>
      <c r="T179" s="141">
        <v>0</v>
      </c>
      <c r="U179" s="141">
        <v>0</v>
      </c>
      <c r="V179" s="141">
        <v>0</v>
      </c>
      <c r="W179" s="141">
        <v>0</v>
      </c>
      <c r="X179" s="140">
        <v>0</v>
      </c>
      <c r="Y179" s="249">
        <v>0</v>
      </c>
      <c r="Z179" s="256"/>
      <c r="AA179" s="254">
        <f t="shared" si="2"/>
        <v>0</v>
      </c>
    </row>
    <row r="180" spans="1:27" ht="12.75" customHeight="1" x14ac:dyDescent="0.2">
      <c r="A180" s="559" t="s">
        <v>356</v>
      </c>
      <c r="B180" s="146" t="s">
        <v>223</v>
      </c>
      <c r="C180" s="143">
        <v>638.7342945785</v>
      </c>
      <c r="D180" s="143">
        <v>638.7342945785</v>
      </c>
      <c r="E180" s="11">
        <v>621.99203594300002</v>
      </c>
      <c r="F180" s="11">
        <v>621.99203594300002</v>
      </c>
      <c r="G180" s="11">
        <v>396.58972649600003</v>
      </c>
      <c r="H180" s="11">
        <v>396.58972649600003</v>
      </c>
      <c r="I180" s="243">
        <v>311.033203125</v>
      </c>
      <c r="J180" s="243">
        <v>311.033203125</v>
      </c>
      <c r="K180" s="142">
        <v>239.73494466099999</v>
      </c>
      <c r="L180" s="142">
        <v>239.73494466099999</v>
      </c>
      <c r="M180" s="208">
        <v>125.193898168</v>
      </c>
      <c r="N180" s="208">
        <v>125.193898168</v>
      </c>
      <c r="O180" s="142">
        <v>93.028744904800007</v>
      </c>
      <c r="P180" s="142">
        <v>93.028744904800007</v>
      </c>
      <c r="Q180" s="142">
        <v>158.04471628300001</v>
      </c>
      <c r="R180" s="142">
        <v>158.04471628300001</v>
      </c>
      <c r="S180" s="142">
        <v>101.55508752900001</v>
      </c>
      <c r="T180" s="142">
        <v>101.55508752900001</v>
      </c>
      <c r="U180" s="142">
        <v>131.3541248217</v>
      </c>
      <c r="V180" s="142">
        <v>281.42707629500001</v>
      </c>
      <c r="W180" s="142">
        <v>134.828613281</v>
      </c>
      <c r="X180" s="11">
        <v>72.691262600000002</v>
      </c>
      <c r="Y180" s="247">
        <v>54.017070500000003</v>
      </c>
      <c r="Z180" s="256"/>
      <c r="AA180" s="252">
        <f t="shared" si="2"/>
        <v>262.87528047279557</v>
      </c>
    </row>
    <row r="181" spans="1:27" ht="12.75" customHeight="1" x14ac:dyDescent="0.2">
      <c r="A181" s="559"/>
      <c r="B181" s="147" t="s">
        <v>224</v>
      </c>
      <c r="C181" s="144">
        <v>0</v>
      </c>
      <c r="D181" s="144">
        <v>0</v>
      </c>
      <c r="E181" s="15">
        <v>3.4393925406200001</v>
      </c>
      <c r="F181" s="15">
        <v>3.4393925406200001</v>
      </c>
      <c r="G181" s="15">
        <v>1.19977361506</v>
      </c>
      <c r="H181" s="15">
        <v>1.19977361506</v>
      </c>
      <c r="I181" s="244">
        <v>16.2865750295</v>
      </c>
      <c r="J181" s="244">
        <v>16.2865750295</v>
      </c>
      <c r="K181" s="139">
        <v>34.321451822900002</v>
      </c>
      <c r="L181" s="139">
        <v>34.321451822900002</v>
      </c>
      <c r="M181" s="206">
        <v>0</v>
      </c>
      <c r="N181" s="206">
        <v>0</v>
      </c>
      <c r="O181" s="139">
        <v>8.9120669157499997</v>
      </c>
      <c r="P181" s="139">
        <v>8.9120669157499997</v>
      </c>
      <c r="Q181" s="139">
        <v>0</v>
      </c>
      <c r="R181" s="139">
        <v>0</v>
      </c>
      <c r="S181" s="139">
        <v>32.996134869800002</v>
      </c>
      <c r="T181" s="139">
        <v>32.996134869800002</v>
      </c>
      <c r="U181" s="139">
        <v>0</v>
      </c>
      <c r="V181" s="139">
        <v>0</v>
      </c>
      <c r="W181" s="139">
        <v>4.28027343748</v>
      </c>
      <c r="X181" s="15">
        <v>0</v>
      </c>
      <c r="Y181" s="248">
        <v>0</v>
      </c>
      <c r="Z181" s="256"/>
      <c r="AA181" s="253">
        <f t="shared" si="2"/>
        <v>8.6343940445539147</v>
      </c>
    </row>
    <row r="182" spans="1:27" ht="12.75" customHeight="1" x14ac:dyDescent="0.2">
      <c r="A182" s="559"/>
      <c r="B182" s="147" t="s">
        <v>225</v>
      </c>
      <c r="C182" s="144">
        <v>35.120114054170003</v>
      </c>
      <c r="D182" s="144">
        <v>35.120114054170003</v>
      </c>
      <c r="E182" s="15">
        <v>60.523221674680002</v>
      </c>
      <c r="F182" s="15">
        <v>60.523221674680002</v>
      </c>
      <c r="G182" s="15">
        <v>21.433793501457</v>
      </c>
      <c r="H182" s="15">
        <v>21.433793501457</v>
      </c>
      <c r="I182" s="244">
        <v>9.12586600825</v>
      </c>
      <c r="J182" s="244">
        <v>9.12586600825</v>
      </c>
      <c r="K182" s="139">
        <v>61.310953776010003</v>
      </c>
      <c r="L182" s="139">
        <v>61.310953776010003</v>
      </c>
      <c r="M182" s="206">
        <v>35.882139008590002</v>
      </c>
      <c r="N182" s="206">
        <v>35.882139008590002</v>
      </c>
      <c r="O182" s="139">
        <v>9.2842646059689997</v>
      </c>
      <c r="P182" s="139">
        <v>9.2842646059689997</v>
      </c>
      <c r="Q182" s="139">
        <v>28.334909539480002</v>
      </c>
      <c r="R182" s="139">
        <v>28.334909539480002</v>
      </c>
      <c r="S182" s="139">
        <v>19.164565801599998</v>
      </c>
      <c r="T182" s="139">
        <v>19.164565801599998</v>
      </c>
      <c r="U182" s="139">
        <v>3.9209004864099999</v>
      </c>
      <c r="V182" s="139">
        <v>24.073750291</v>
      </c>
      <c r="W182" s="139">
        <v>96.340122767699995</v>
      </c>
      <c r="X182" s="15">
        <v>13.941465600000001</v>
      </c>
      <c r="Y182" s="248">
        <v>7.8757060000000001</v>
      </c>
      <c r="Z182" s="256"/>
      <c r="AA182" s="253">
        <f t="shared" si="2"/>
        <v>30.717895699370526</v>
      </c>
    </row>
    <row r="183" spans="1:27" ht="12.75" customHeight="1" thickBot="1" x14ac:dyDescent="0.25">
      <c r="A183" s="560"/>
      <c r="B183" s="148" t="s">
        <v>226</v>
      </c>
      <c r="C183" s="145">
        <v>0</v>
      </c>
      <c r="D183" s="145">
        <v>0</v>
      </c>
      <c r="E183" s="140">
        <v>0</v>
      </c>
      <c r="F183" s="140">
        <v>0</v>
      </c>
      <c r="G183" s="140">
        <v>0</v>
      </c>
      <c r="H183" s="140">
        <v>0</v>
      </c>
      <c r="I183" s="245">
        <v>0</v>
      </c>
      <c r="J183" s="245">
        <v>0</v>
      </c>
      <c r="K183" s="141">
        <v>66.661295572900002</v>
      </c>
      <c r="L183" s="141">
        <v>66.661295572900002</v>
      </c>
      <c r="M183" s="207">
        <v>16.366716056000001</v>
      </c>
      <c r="N183" s="207">
        <v>16.366716056000001</v>
      </c>
      <c r="O183" s="141">
        <v>0</v>
      </c>
      <c r="P183" s="141">
        <v>0</v>
      </c>
      <c r="Q183" s="141">
        <v>595.83408717099996</v>
      </c>
      <c r="R183" s="141">
        <v>595.83408717099996</v>
      </c>
      <c r="S183" s="141">
        <v>0</v>
      </c>
      <c r="T183" s="141">
        <v>0</v>
      </c>
      <c r="U183" s="141">
        <v>0</v>
      </c>
      <c r="V183" s="141">
        <v>832.49112338899999</v>
      </c>
      <c r="W183" s="141">
        <v>0</v>
      </c>
      <c r="X183" s="140">
        <v>0</v>
      </c>
      <c r="Y183" s="249">
        <v>0</v>
      </c>
      <c r="Z183" s="256"/>
      <c r="AA183" s="254">
        <f t="shared" si="2"/>
        <v>95.226753086469571</v>
      </c>
    </row>
    <row r="184" spans="1:27" ht="12.75" customHeight="1" x14ac:dyDescent="0.2">
      <c r="A184" s="559" t="s">
        <v>357</v>
      </c>
      <c r="B184" s="146" t="s">
        <v>223</v>
      </c>
      <c r="C184" s="143">
        <v>9.3865645559300006</v>
      </c>
      <c r="D184" s="143">
        <v>9.3865645559300006</v>
      </c>
      <c r="E184" s="11">
        <v>90.683378444900001</v>
      </c>
      <c r="F184" s="11">
        <v>90.683378444900001</v>
      </c>
      <c r="G184" s="11">
        <v>31.4886530096</v>
      </c>
      <c r="H184" s="11">
        <v>31.4886530096</v>
      </c>
      <c r="I184" s="243">
        <v>44.353679147800001</v>
      </c>
      <c r="J184" s="243">
        <v>44.353679147800001</v>
      </c>
      <c r="K184" s="142">
        <v>113.339322643</v>
      </c>
      <c r="L184" s="142">
        <v>113.339322643</v>
      </c>
      <c r="M184" s="208">
        <v>11.26994554921</v>
      </c>
      <c r="N184" s="208">
        <v>11.26994554921</v>
      </c>
      <c r="O184" s="142">
        <v>44.833120492809996</v>
      </c>
      <c r="P184" s="142">
        <v>44.833120492809996</v>
      </c>
      <c r="Q184" s="142">
        <v>39.160151355000004</v>
      </c>
      <c r="R184" s="142">
        <v>39.160151355000004</v>
      </c>
      <c r="S184" s="142">
        <v>36.147487653399999</v>
      </c>
      <c r="T184" s="142">
        <v>36.147487653399999</v>
      </c>
      <c r="U184" s="142">
        <v>67.215720713140001</v>
      </c>
      <c r="V184" s="142">
        <v>16.5514633656</v>
      </c>
      <c r="W184" s="142">
        <v>26.248685396700001</v>
      </c>
      <c r="X184" s="11">
        <v>195.99597159999999</v>
      </c>
      <c r="Y184" s="247">
        <v>22.836895599999998</v>
      </c>
      <c r="Z184" s="256"/>
      <c r="AA184" s="252">
        <f t="shared" si="2"/>
        <v>50.877101842553913</v>
      </c>
    </row>
    <row r="185" spans="1:27" ht="12.75" customHeight="1" x14ac:dyDescent="0.2">
      <c r="A185" s="559"/>
      <c r="B185" s="147" t="s">
        <v>224</v>
      </c>
      <c r="C185" s="144">
        <v>173.256854363</v>
      </c>
      <c r="D185" s="144">
        <v>173.256854363</v>
      </c>
      <c r="E185" s="15">
        <v>0</v>
      </c>
      <c r="F185" s="15">
        <v>0</v>
      </c>
      <c r="G185" s="15">
        <v>0</v>
      </c>
      <c r="H185" s="15">
        <v>0</v>
      </c>
      <c r="I185" s="244">
        <v>0</v>
      </c>
      <c r="J185" s="244">
        <v>0</v>
      </c>
      <c r="K185" s="139">
        <v>0</v>
      </c>
      <c r="L185" s="139">
        <v>0</v>
      </c>
      <c r="M185" s="206">
        <v>4.31749320652</v>
      </c>
      <c r="N185" s="206">
        <v>4.31749320652</v>
      </c>
      <c r="O185" s="139">
        <v>1.07006835938</v>
      </c>
      <c r="P185" s="139">
        <v>1.07006835938</v>
      </c>
      <c r="Q185" s="139">
        <v>96.611886160699996</v>
      </c>
      <c r="R185" s="139">
        <v>96.611886160699996</v>
      </c>
      <c r="S185" s="139">
        <v>0</v>
      </c>
      <c r="T185" s="139">
        <v>0</v>
      </c>
      <c r="U185" s="139">
        <v>4.4810480475399999</v>
      </c>
      <c r="V185" s="139">
        <v>1.48777198792</v>
      </c>
      <c r="W185" s="139">
        <v>0</v>
      </c>
      <c r="X185" s="15">
        <v>6.9601211999999997</v>
      </c>
      <c r="Y185" s="248">
        <v>3.2398364000000002</v>
      </c>
      <c r="Z185" s="256"/>
      <c r="AA185" s="253">
        <f t="shared" si="2"/>
        <v>24.638320948463477</v>
      </c>
    </row>
    <row r="186" spans="1:27" ht="12.75" customHeight="1" x14ac:dyDescent="0.2">
      <c r="A186" s="559"/>
      <c r="B186" s="147" t="s">
        <v>225</v>
      </c>
      <c r="C186" s="144">
        <v>0</v>
      </c>
      <c r="D186" s="144">
        <v>0</v>
      </c>
      <c r="E186" s="15">
        <v>0</v>
      </c>
      <c r="F186" s="15">
        <v>0</v>
      </c>
      <c r="G186" s="15">
        <v>3.8046875000089999</v>
      </c>
      <c r="H186" s="15">
        <v>3.8046875000089999</v>
      </c>
      <c r="I186" s="244">
        <v>2.8535156250089999</v>
      </c>
      <c r="J186" s="244">
        <v>2.8535156250089999</v>
      </c>
      <c r="K186" s="139">
        <v>17.426827566989999</v>
      </c>
      <c r="L186" s="139">
        <v>17.426827566989999</v>
      </c>
      <c r="M186" s="206">
        <v>4.9864464962059998</v>
      </c>
      <c r="N186" s="206">
        <v>4.9864464962059998</v>
      </c>
      <c r="O186" s="139">
        <v>28.974158653899998</v>
      </c>
      <c r="P186" s="139">
        <v>28.974158653899998</v>
      </c>
      <c r="Q186" s="139">
        <v>9.9122121710600002</v>
      </c>
      <c r="R186" s="139">
        <v>9.9122121710600002</v>
      </c>
      <c r="S186" s="139">
        <v>4.5861624833199999</v>
      </c>
      <c r="T186" s="139">
        <v>4.5861624833199999</v>
      </c>
      <c r="U186" s="139">
        <v>3.56447003782</v>
      </c>
      <c r="V186" s="139">
        <v>2.4796199798599998</v>
      </c>
      <c r="W186" s="139">
        <v>5.8259277343799996</v>
      </c>
      <c r="X186" s="15">
        <v>0.71118360000000003</v>
      </c>
      <c r="Y186" s="248">
        <v>0</v>
      </c>
      <c r="Z186" s="256"/>
      <c r="AA186" s="253">
        <f t="shared" si="2"/>
        <v>6.8551835802194789</v>
      </c>
    </row>
    <row r="187" spans="1:27" ht="12.75" customHeight="1" thickBot="1" x14ac:dyDescent="0.25">
      <c r="A187" s="560"/>
      <c r="B187" s="148" t="s">
        <v>226</v>
      </c>
      <c r="C187" s="145">
        <v>0</v>
      </c>
      <c r="D187" s="145">
        <v>0</v>
      </c>
      <c r="E187" s="140">
        <v>0</v>
      </c>
      <c r="F187" s="140">
        <v>0</v>
      </c>
      <c r="G187" s="140">
        <v>0</v>
      </c>
      <c r="H187" s="140">
        <v>0</v>
      </c>
      <c r="I187" s="245">
        <v>0</v>
      </c>
      <c r="J187" s="245">
        <v>0</v>
      </c>
      <c r="K187" s="141">
        <v>29.310481223699998</v>
      </c>
      <c r="L187" s="141">
        <v>29.310481223699998</v>
      </c>
      <c r="M187" s="207">
        <v>0</v>
      </c>
      <c r="N187" s="207">
        <v>0</v>
      </c>
      <c r="O187" s="141">
        <v>2.19501201923</v>
      </c>
      <c r="P187" s="141">
        <v>2.19501201923</v>
      </c>
      <c r="Q187" s="141">
        <v>0</v>
      </c>
      <c r="R187" s="141">
        <v>0</v>
      </c>
      <c r="S187" s="141">
        <v>0</v>
      </c>
      <c r="T187" s="141">
        <v>0</v>
      </c>
      <c r="U187" s="141">
        <v>0</v>
      </c>
      <c r="V187" s="141">
        <v>0</v>
      </c>
      <c r="W187" s="141">
        <v>0</v>
      </c>
      <c r="X187" s="140">
        <v>144.60431600000001</v>
      </c>
      <c r="Y187" s="249">
        <v>0</v>
      </c>
      <c r="Z187" s="256"/>
      <c r="AA187" s="254">
        <f t="shared" si="2"/>
        <v>9.0267522819939128</v>
      </c>
    </row>
    <row r="188" spans="1:27" ht="12.75" customHeight="1" x14ac:dyDescent="0.2">
      <c r="A188" s="559" t="s">
        <v>358</v>
      </c>
      <c r="B188" s="146" t="s">
        <v>223</v>
      </c>
      <c r="C188" s="143">
        <v>26.1244275323</v>
      </c>
      <c r="D188" s="143">
        <v>26.1244275323</v>
      </c>
      <c r="E188" s="11">
        <v>21.956217447899999</v>
      </c>
      <c r="F188" s="11">
        <v>21.956217447899999</v>
      </c>
      <c r="G188" s="11">
        <v>34.033393673799999</v>
      </c>
      <c r="H188" s="11">
        <v>34.033393673799999</v>
      </c>
      <c r="I188" s="243">
        <v>74.639016544200004</v>
      </c>
      <c r="J188" s="243">
        <v>74.639016544200004</v>
      </c>
      <c r="K188" s="142">
        <v>30.565542367799999</v>
      </c>
      <c r="L188" s="142">
        <v>30.565542367799999</v>
      </c>
      <c r="M188" s="208">
        <v>85.935627582500004</v>
      </c>
      <c r="N188" s="208">
        <v>85.935627582500004</v>
      </c>
      <c r="O188" s="142">
        <v>71.315243675700003</v>
      </c>
      <c r="P188" s="142">
        <v>71.315243675700003</v>
      </c>
      <c r="Q188" s="142">
        <v>22.187539859699999</v>
      </c>
      <c r="R188" s="142">
        <v>22.187539859699999</v>
      </c>
      <c r="S188" s="142">
        <v>21.712254937699999</v>
      </c>
      <c r="T188" s="142">
        <v>21.712254937699999</v>
      </c>
      <c r="U188" s="142">
        <v>17.8719996586</v>
      </c>
      <c r="V188" s="142">
        <v>5.6389695629499998</v>
      </c>
      <c r="W188" s="142">
        <v>10.5788871951</v>
      </c>
      <c r="X188" s="11">
        <v>99.957360600000001</v>
      </c>
      <c r="Y188" s="247">
        <v>0</v>
      </c>
      <c r="Z188" s="256"/>
      <c r="AA188" s="252">
        <f t="shared" si="2"/>
        <v>39.608075837384781</v>
      </c>
    </row>
    <row r="189" spans="1:27" ht="12.75" customHeight="1" x14ac:dyDescent="0.2">
      <c r="A189" s="559"/>
      <c r="B189" s="147" t="s">
        <v>224</v>
      </c>
      <c r="C189" s="144">
        <v>193.54707704699999</v>
      </c>
      <c r="D189" s="144">
        <v>193.54707704699999</v>
      </c>
      <c r="E189" s="15">
        <v>53.543050130200001</v>
      </c>
      <c r="F189" s="15">
        <v>53.543050130200001</v>
      </c>
      <c r="G189" s="15">
        <v>445.07883955800003</v>
      </c>
      <c r="H189" s="15">
        <v>445.07883955800003</v>
      </c>
      <c r="I189" s="244">
        <v>306.27734375099999</v>
      </c>
      <c r="J189" s="244">
        <v>306.27734375099999</v>
      </c>
      <c r="K189" s="139">
        <v>174.72295673100001</v>
      </c>
      <c r="L189" s="139">
        <v>174.72295673100001</v>
      </c>
      <c r="M189" s="206">
        <v>325.44227789199999</v>
      </c>
      <c r="N189" s="206">
        <v>325.44227789199999</v>
      </c>
      <c r="O189" s="139">
        <v>927.52845982300005</v>
      </c>
      <c r="P189" s="139">
        <v>927.52845982300005</v>
      </c>
      <c r="Q189" s="139">
        <v>89.274274553599994</v>
      </c>
      <c r="R189" s="139">
        <v>89.274274553599994</v>
      </c>
      <c r="S189" s="139">
        <v>153.00397649380801</v>
      </c>
      <c r="T189" s="139">
        <v>153.00397649380801</v>
      </c>
      <c r="U189" s="139">
        <v>0</v>
      </c>
      <c r="V189" s="139">
        <v>500.01478869499999</v>
      </c>
      <c r="W189" s="139">
        <v>805.73537538100004</v>
      </c>
      <c r="X189" s="15">
        <v>1128.4730442</v>
      </c>
      <c r="Y189" s="248">
        <v>1215.438735</v>
      </c>
      <c r="Z189" s="256"/>
      <c r="AA189" s="253">
        <f t="shared" si="2"/>
        <v>390.71732414066156</v>
      </c>
    </row>
    <row r="190" spans="1:27" ht="12.75" customHeight="1" x14ac:dyDescent="0.2">
      <c r="A190" s="559"/>
      <c r="B190" s="147" t="s">
        <v>225</v>
      </c>
      <c r="C190" s="144">
        <v>26.739409347999999</v>
      </c>
      <c r="D190" s="144">
        <v>26.739409347999999</v>
      </c>
      <c r="E190" s="15">
        <v>0</v>
      </c>
      <c r="F190" s="15">
        <v>0</v>
      </c>
      <c r="G190" s="15">
        <v>140.06585842257999</v>
      </c>
      <c r="H190" s="15">
        <v>140.06585842257999</v>
      </c>
      <c r="I190" s="244">
        <v>40.06112132362</v>
      </c>
      <c r="J190" s="244">
        <v>40.06112132362</v>
      </c>
      <c r="K190" s="139">
        <v>2.74376502404</v>
      </c>
      <c r="L190" s="139">
        <v>2.74376502404</v>
      </c>
      <c r="M190" s="206">
        <v>57.424054106299998</v>
      </c>
      <c r="N190" s="206">
        <v>57.424054106299998</v>
      </c>
      <c r="O190" s="139">
        <v>86.96428571445</v>
      </c>
      <c r="P190" s="139">
        <v>86.96428571445</v>
      </c>
      <c r="Q190" s="139">
        <v>41.463329081600001</v>
      </c>
      <c r="R190" s="139">
        <v>41.463329081600001</v>
      </c>
      <c r="S190" s="139">
        <v>20.30880119651</v>
      </c>
      <c r="T190" s="139">
        <v>20.30880119651</v>
      </c>
      <c r="U190" s="139">
        <v>3.6141891703</v>
      </c>
      <c r="V190" s="139">
        <v>48.134417131500001</v>
      </c>
      <c r="W190" s="139">
        <v>49.066549161600001</v>
      </c>
      <c r="X190" s="15">
        <v>11.791216800000001</v>
      </c>
      <c r="Y190" s="248">
        <v>22.599885</v>
      </c>
      <c r="Z190" s="256"/>
      <c r="AA190" s="253">
        <f t="shared" si="2"/>
        <v>42.032500247721735</v>
      </c>
    </row>
    <row r="191" spans="1:27" ht="12.75" customHeight="1" thickBot="1" x14ac:dyDescent="0.25">
      <c r="A191" s="560"/>
      <c r="B191" s="148" t="s">
        <v>226</v>
      </c>
      <c r="C191" s="145">
        <v>0</v>
      </c>
      <c r="D191" s="145">
        <v>0</v>
      </c>
      <c r="E191" s="140">
        <v>0</v>
      </c>
      <c r="F191" s="140">
        <v>0</v>
      </c>
      <c r="G191" s="140">
        <v>1799.6635861300001</v>
      </c>
      <c r="H191" s="140">
        <v>1799.6635861300001</v>
      </c>
      <c r="I191" s="245">
        <v>0</v>
      </c>
      <c r="J191" s="245">
        <v>0</v>
      </c>
      <c r="K191" s="141">
        <v>0</v>
      </c>
      <c r="L191" s="141">
        <v>0</v>
      </c>
      <c r="M191" s="207">
        <v>0</v>
      </c>
      <c r="N191" s="207">
        <v>0</v>
      </c>
      <c r="O191" s="141">
        <v>151.59867931599999</v>
      </c>
      <c r="P191" s="141">
        <v>151.59867931599999</v>
      </c>
      <c r="Q191" s="141">
        <v>60.2732382015</v>
      </c>
      <c r="R191" s="141">
        <v>60.2732382015</v>
      </c>
      <c r="S191" s="141">
        <v>0</v>
      </c>
      <c r="T191" s="141">
        <v>0</v>
      </c>
      <c r="U191" s="141">
        <v>20.3256693706</v>
      </c>
      <c r="V191" s="141">
        <v>0</v>
      </c>
      <c r="W191" s="141">
        <v>0</v>
      </c>
      <c r="X191" s="140">
        <v>0</v>
      </c>
      <c r="Y191" s="249">
        <v>0</v>
      </c>
      <c r="Z191" s="256"/>
      <c r="AA191" s="254">
        <f t="shared" si="2"/>
        <v>175.79985550720002</v>
      </c>
    </row>
    <row r="192" spans="1:27" ht="12.75" customHeight="1" x14ac:dyDescent="0.2">
      <c r="A192" s="559" t="s">
        <v>359</v>
      </c>
      <c r="B192" s="146" t="s">
        <v>223</v>
      </c>
      <c r="C192" s="143">
        <v>0</v>
      </c>
      <c r="D192" s="143">
        <v>0</v>
      </c>
      <c r="E192" s="11">
        <v>0</v>
      </c>
      <c r="F192" s="11">
        <v>0</v>
      </c>
      <c r="G192" s="11">
        <v>0</v>
      </c>
      <c r="H192" s="11">
        <v>0</v>
      </c>
      <c r="I192" s="243">
        <v>0.39762102971399998</v>
      </c>
      <c r="J192" s="243">
        <v>0.39762102971399998</v>
      </c>
      <c r="K192" s="142">
        <v>0</v>
      </c>
      <c r="L192" s="142">
        <v>0</v>
      </c>
      <c r="M192" s="208">
        <v>0</v>
      </c>
      <c r="N192" s="208">
        <v>0</v>
      </c>
      <c r="O192" s="142">
        <v>0</v>
      </c>
      <c r="P192" s="142">
        <v>0</v>
      </c>
      <c r="Q192" s="142">
        <v>0</v>
      </c>
      <c r="R192" s="142">
        <v>0</v>
      </c>
      <c r="S192" s="142">
        <v>0</v>
      </c>
      <c r="T192" s="142">
        <v>0</v>
      </c>
      <c r="U192" s="142">
        <v>3.2996646612910001</v>
      </c>
      <c r="V192" s="142">
        <v>0</v>
      </c>
      <c r="W192" s="142">
        <v>0</v>
      </c>
      <c r="X192" s="11">
        <v>0</v>
      </c>
      <c r="Y192" s="247">
        <v>0</v>
      </c>
      <c r="Z192" s="256"/>
      <c r="AA192" s="252">
        <f t="shared" si="2"/>
        <v>0.17803942263995651</v>
      </c>
    </row>
    <row r="193" spans="1:27" ht="12.75" customHeight="1" x14ac:dyDescent="0.2">
      <c r="A193" s="559"/>
      <c r="B193" s="147" t="s">
        <v>224</v>
      </c>
      <c r="C193" s="144">
        <v>0</v>
      </c>
      <c r="D193" s="144">
        <v>0</v>
      </c>
      <c r="E193" s="15">
        <v>0</v>
      </c>
      <c r="F193" s="15">
        <v>0</v>
      </c>
      <c r="G193" s="15">
        <v>0</v>
      </c>
      <c r="H193" s="15">
        <v>0</v>
      </c>
      <c r="I193" s="244">
        <v>0</v>
      </c>
      <c r="J193" s="244">
        <v>0</v>
      </c>
      <c r="K193" s="139">
        <v>0</v>
      </c>
      <c r="L193" s="139">
        <v>0</v>
      </c>
      <c r="M193" s="206">
        <v>0</v>
      </c>
      <c r="N193" s="206">
        <v>0</v>
      </c>
      <c r="O193" s="139">
        <v>0</v>
      </c>
      <c r="P193" s="139">
        <v>0</v>
      </c>
      <c r="Q193" s="139">
        <v>0</v>
      </c>
      <c r="R193" s="139">
        <v>0</v>
      </c>
      <c r="S193" s="139">
        <v>0</v>
      </c>
      <c r="T193" s="139">
        <v>0</v>
      </c>
      <c r="U193" s="139">
        <v>0</v>
      </c>
      <c r="V193" s="139">
        <v>0</v>
      </c>
      <c r="W193" s="139">
        <v>0</v>
      </c>
      <c r="X193" s="15">
        <v>0</v>
      </c>
      <c r="Y193" s="248">
        <v>0</v>
      </c>
      <c r="Z193" s="256"/>
      <c r="AA193" s="253">
        <f t="shared" si="2"/>
        <v>0</v>
      </c>
    </row>
    <row r="194" spans="1:27" ht="12.75" customHeight="1" x14ac:dyDescent="0.2">
      <c r="A194" s="559"/>
      <c r="B194" s="147" t="s">
        <v>225</v>
      </c>
      <c r="C194" s="144">
        <v>4.48906726372</v>
      </c>
      <c r="D194" s="144">
        <v>4.48906726372</v>
      </c>
      <c r="E194" s="15">
        <v>0</v>
      </c>
      <c r="F194" s="15">
        <v>0</v>
      </c>
      <c r="G194" s="15">
        <v>0.80255126953300004</v>
      </c>
      <c r="H194" s="15">
        <v>0.80255126953300004</v>
      </c>
      <c r="I194" s="244">
        <v>0.88879994877199997</v>
      </c>
      <c r="J194" s="244">
        <v>0.88879994877199997</v>
      </c>
      <c r="K194" s="139">
        <v>4.3112899116900003</v>
      </c>
      <c r="L194" s="139">
        <v>4.3112899116900003</v>
      </c>
      <c r="M194" s="206">
        <v>0.83587831439399995</v>
      </c>
      <c r="N194" s="206">
        <v>0.83587831439399995</v>
      </c>
      <c r="O194" s="139">
        <v>9.1989295372599997</v>
      </c>
      <c r="P194" s="139">
        <v>9.1989295372599997</v>
      </c>
      <c r="Q194" s="139">
        <v>2.45463709678</v>
      </c>
      <c r="R194" s="139">
        <v>2.45463709678</v>
      </c>
      <c r="S194" s="139">
        <v>0</v>
      </c>
      <c r="T194" s="139">
        <v>0</v>
      </c>
      <c r="U194" s="139">
        <v>0</v>
      </c>
      <c r="V194" s="139">
        <v>9.9440056085599995</v>
      </c>
      <c r="W194" s="139">
        <v>3.21020507813</v>
      </c>
      <c r="X194" s="15">
        <v>0</v>
      </c>
      <c r="Y194" s="248">
        <v>0</v>
      </c>
      <c r="Z194" s="256"/>
      <c r="AA194" s="253">
        <f t="shared" si="2"/>
        <v>2.5702833639559999</v>
      </c>
    </row>
    <row r="195" spans="1:27" ht="12.75" customHeight="1" thickBot="1" x14ac:dyDescent="0.25">
      <c r="A195" s="560"/>
      <c r="B195" s="148" t="s">
        <v>226</v>
      </c>
      <c r="C195" s="145">
        <v>0</v>
      </c>
      <c r="D195" s="145">
        <v>0</v>
      </c>
      <c r="E195" s="140">
        <v>0</v>
      </c>
      <c r="F195" s="140">
        <v>0</v>
      </c>
      <c r="G195" s="140">
        <v>0</v>
      </c>
      <c r="H195" s="140">
        <v>0</v>
      </c>
      <c r="I195" s="245">
        <v>0</v>
      </c>
      <c r="J195" s="245">
        <v>0</v>
      </c>
      <c r="K195" s="141">
        <v>0</v>
      </c>
      <c r="L195" s="141">
        <v>0</v>
      </c>
      <c r="M195" s="207">
        <v>0</v>
      </c>
      <c r="N195" s="207">
        <v>0</v>
      </c>
      <c r="O195" s="141">
        <v>0</v>
      </c>
      <c r="P195" s="141">
        <v>0</v>
      </c>
      <c r="Q195" s="141">
        <v>0</v>
      </c>
      <c r="R195" s="141">
        <v>0</v>
      </c>
      <c r="S195" s="141">
        <v>0</v>
      </c>
      <c r="T195" s="141">
        <v>0</v>
      </c>
      <c r="U195" s="141">
        <v>0</v>
      </c>
      <c r="V195" s="141">
        <v>0</v>
      </c>
      <c r="W195" s="141">
        <v>0</v>
      </c>
      <c r="X195" s="140">
        <v>0</v>
      </c>
      <c r="Y195" s="249">
        <v>0</v>
      </c>
      <c r="Z195" s="256"/>
      <c r="AA195" s="254">
        <f t="shared" si="2"/>
        <v>0</v>
      </c>
    </row>
    <row r="196" spans="1:27" ht="12.75" customHeight="1" x14ac:dyDescent="0.2">
      <c r="A196" s="559" t="s">
        <v>360</v>
      </c>
      <c r="B196" s="146" t="s">
        <v>223</v>
      </c>
      <c r="C196" s="143">
        <v>15.986808572899999</v>
      </c>
      <c r="D196" s="143">
        <v>15.986808572899999</v>
      </c>
      <c r="E196" s="11">
        <v>8.9751602564000006</v>
      </c>
      <c r="F196" s="11">
        <v>8.9751602564000006</v>
      </c>
      <c r="G196" s="11">
        <v>0</v>
      </c>
      <c r="H196" s="11">
        <v>0</v>
      </c>
      <c r="I196" s="243">
        <v>5.4647516214599996</v>
      </c>
      <c r="J196" s="243">
        <v>5.4647516214599996</v>
      </c>
      <c r="K196" s="142">
        <v>72.170166015600003</v>
      </c>
      <c r="L196" s="142">
        <v>72.170166015600003</v>
      </c>
      <c r="M196" s="208">
        <v>49.816194465400002</v>
      </c>
      <c r="N196" s="208">
        <v>49.816194465400002</v>
      </c>
      <c r="O196" s="142">
        <v>0.99252717391199996</v>
      </c>
      <c r="P196" s="142">
        <v>0.99252717391199996</v>
      </c>
      <c r="Q196" s="142">
        <v>21.826891447400001</v>
      </c>
      <c r="R196" s="142">
        <v>21.826891447400001</v>
      </c>
      <c r="S196" s="142">
        <v>22.260510329180001</v>
      </c>
      <c r="T196" s="142">
        <v>22.260510329180001</v>
      </c>
      <c r="U196" s="142">
        <v>0</v>
      </c>
      <c r="V196" s="142">
        <v>6.3063354976500001</v>
      </c>
      <c r="W196" s="142">
        <v>2.02124023438</v>
      </c>
      <c r="X196" s="11">
        <v>0</v>
      </c>
      <c r="Y196" s="247">
        <v>1.1128715</v>
      </c>
      <c r="Z196" s="256"/>
      <c r="AA196" s="252">
        <f t="shared" si="2"/>
        <v>17.583759434631911</v>
      </c>
    </row>
    <row r="197" spans="1:27" ht="12.75" customHeight="1" x14ac:dyDescent="0.2">
      <c r="A197" s="559"/>
      <c r="B197" s="147" t="s">
        <v>224</v>
      </c>
      <c r="C197" s="144">
        <v>0</v>
      </c>
      <c r="D197" s="144">
        <v>0</v>
      </c>
      <c r="E197" s="15">
        <v>5.85336538461</v>
      </c>
      <c r="F197" s="15">
        <v>5.85336538461</v>
      </c>
      <c r="G197" s="15">
        <v>0</v>
      </c>
      <c r="H197" s="15">
        <v>0</v>
      </c>
      <c r="I197" s="244">
        <v>3.2034750884399998</v>
      </c>
      <c r="J197" s="244">
        <v>3.2034750884399998</v>
      </c>
      <c r="K197" s="139">
        <v>128.051513672</v>
      </c>
      <c r="L197" s="139">
        <v>128.051513672</v>
      </c>
      <c r="M197" s="206">
        <v>10.889278017200001</v>
      </c>
      <c r="N197" s="206">
        <v>10.889278017200001</v>
      </c>
      <c r="O197" s="139">
        <v>0</v>
      </c>
      <c r="P197" s="139">
        <v>0</v>
      </c>
      <c r="Q197" s="139">
        <v>0</v>
      </c>
      <c r="R197" s="139">
        <v>0</v>
      </c>
      <c r="S197" s="139">
        <v>0</v>
      </c>
      <c r="T197" s="139">
        <v>0</v>
      </c>
      <c r="U197" s="139">
        <v>0</v>
      </c>
      <c r="V197" s="139">
        <v>0.82256549969299997</v>
      </c>
      <c r="W197" s="139">
        <v>54.097900390600003</v>
      </c>
      <c r="X197" s="15">
        <v>265.24008120000002</v>
      </c>
      <c r="Y197" s="248">
        <v>0</v>
      </c>
      <c r="Z197" s="256"/>
      <c r="AA197" s="253">
        <f t="shared" ref="AA197:AA260" si="3">AVERAGE(C197:Y197)</f>
        <v>26.789383104991</v>
      </c>
    </row>
    <row r="198" spans="1:27" ht="12.75" customHeight="1" x14ac:dyDescent="0.2">
      <c r="A198" s="559"/>
      <c r="B198" s="147" t="s">
        <v>225</v>
      </c>
      <c r="C198" s="144">
        <v>1.9196377840900001</v>
      </c>
      <c r="D198" s="144">
        <v>1.9196377840900001</v>
      </c>
      <c r="E198" s="15">
        <v>0</v>
      </c>
      <c r="F198" s="15">
        <v>0</v>
      </c>
      <c r="G198" s="15">
        <v>0</v>
      </c>
      <c r="H198" s="15">
        <v>0</v>
      </c>
      <c r="I198" s="244">
        <v>0</v>
      </c>
      <c r="J198" s="244">
        <v>0</v>
      </c>
      <c r="K198" s="139">
        <v>0</v>
      </c>
      <c r="L198" s="139">
        <v>0</v>
      </c>
      <c r="M198" s="206">
        <v>1.5743534482799999</v>
      </c>
      <c r="N198" s="206">
        <v>1.5743534482799999</v>
      </c>
      <c r="O198" s="139">
        <v>6.5341372282499997</v>
      </c>
      <c r="P198" s="139">
        <v>6.5341372282499997</v>
      </c>
      <c r="Q198" s="139">
        <v>14.768194901299999</v>
      </c>
      <c r="R198" s="139">
        <v>14.768194901299999</v>
      </c>
      <c r="S198" s="139">
        <v>0</v>
      </c>
      <c r="T198" s="139">
        <v>0</v>
      </c>
      <c r="U198" s="139">
        <v>0</v>
      </c>
      <c r="V198" s="139">
        <v>0</v>
      </c>
      <c r="W198" s="139">
        <v>0</v>
      </c>
      <c r="X198" s="15">
        <v>0</v>
      </c>
      <c r="Y198" s="248">
        <v>0</v>
      </c>
      <c r="Z198" s="256"/>
      <c r="AA198" s="253">
        <f t="shared" si="3"/>
        <v>2.1562020314713042</v>
      </c>
    </row>
    <row r="199" spans="1:27" ht="12.75" customHeight="1" thickBot="1" x14ac:dyDescent="0.25">
      <c r="A199" s="560"/>
      <c r="B199" s="148" t="s">
        <v>226</v>
      </c>
      <c r="C199" s="145">
        <v>0</v>
      </c>
      <c r="D199" s="145">
        <v>0</v>
      </c>
      <c r="E199" s="140">
        <v>0</v>
      </c>
      <c r="F199" s="140">
        <v>0</v>
      </c>
      <c r="G199" s="140">
        <v>0</v>
      </c>
      <c r="H199" s="140">
        <v>0</v>
      </c>
      <c r="I199" s="245">
        <v>0</v>
      </c>
      <c r="J199" s="245">
        <v>0</v>
      </c>
      <c r="K199" s="141">
        <v>0</v>
      </c>
      <c r="L199" s="141">
        <v>0</v>
      </c>
      <c r="M199" s="207">
        <v>0</v>
      </c>
      <c r="N199" s="207">
        <v>0</v>
      </c>
      <c r="O199" s="141">
        <v>0</v>
      </c>
      <c r="P199" s="141">
        <v>0</v>
      </c>
      <c r="Q199" s="141">
        <v>60.324321546100002</v>
      </c>
      <c r="R199" s="141">
        <v>60.324321546100002</v>
      </c>
      <c r="S199" s="141">
        <v>0</v>
      </c>
      <c r="T199" s="141">
        <v>0</v>
      </c>
      <c r="U199" s="141">
        <v>0</v>
      </c>
      <c r="V199" s="141">
        <v>10.638513796</v>
      </c>
      <c r="W199" s="141">
        <v>0</v>
      </c>
      <c r="X199" s="140">
        <v>0</v>
      </c>
      <c r="Y199" s="249">
        <v>0</v>
      </c>
      <c r="Z199" s="256"/>
      <c r="AA199" s="254">
        <f t="shared" si="3"/>
        <v>5.7081372560086958</v>
      </c>
    </row>
    <row r="200" spans="1:27" ht="12.75" customHeight="1" x14ac:dyDescent="0.2">
      <c r="A200" s="559" t="s">
        <v>361</v>
      </c>
      <c r="B200" s="146" t="s">
        <v>223</v>
      </c>
      <c r="C200" s="143">
        <v>487.447610295</v>
      </c>
      <c r="D200" s="143">
        <v>487.447610295</v>
      </c>
      <c r="E200" s="11">
        <v>97.651772526000002</v>
      </c>
      <c r="F200" s="11">
        <v>97.651772526000002</v>
      </c>
      <c r="G200" s="11">
        <v>281.03886274899997</v>
      </c>
      <c r="H200" s="11">
        <v>281.03886274899997</v>
      </c>
      <c r="I200" s="243">
        <v>212.66767393869</v>
      </c>
      <c r="J200" s="243">
        <v>212.66767393869</v>
      </c>
      <c r="K200" s="142">
        <v>401.67195637999998</v>
      </c>
      <c r="L200" s="142">
        <v>401.67195637999998</v>
      </c>
      <c r="M200" s="208">
        <v>111.87749191782</v>
      </c>
      <c r="N200" s="208">
        <v>111.87749191782</v>
      </c>
      <c r="O200" s="142">
        <v>73.571076766260006</v>
      </c>
      <c r="P200" s="142">
        <v>73.571076766260006</v>
      </c>
      <c r="Q200" s="142">
        <v>120.99907483563</v>
      </c>
      <c r="R200" s="142">
        <v>120.99907483563</v>
      </c>
      <c r="S200" s="142">
        <v>176.102967001</v>
      </c>
      <c r="T200" s="142">
        <v>176.102967001</v>
      </c>
      <c r="U200" s="142">
        <v>172.757233679</v>
      </c>
      <c r="V200" s="142">
        <v>162.92280663899999</v>
      </c>
      <c r="W200" s="142">
        <v>201.98814174</v>
      </c>
      <c r="X200" s="11">
        <v>274.49999009999999</v>
      </c>
      <c r="Y200" s="247">
        <v>94.679682999999997</v>
      </c>
      <c r="Z200" s="256"/>
      <c r="AA200" s="252">
        <f t="shared" si="3"/>
        <v>210.12629686855649</v>
      </c>
    </row>
    <row r="201" spans="1:27" ht="12.75" customHeight="1" x14ac:dyDescent="0.2">
      <c r="A201" s="559"/>
      <c r="B201" s="147" t="s">
        <v>224</v>
      </c>
      <c r="C201" s="144">
        <v>0</v>
      </c>
      <c r="D201" s="144">
        <v>0</v>
      </c>
      <c r="E201" s="15">
        <v>0</v>
      </c>
      <c r="F201" s="15">
        <v>0</v>
      </c>
      <c r="G201" s="15">
        <v>1.19977361506</v>
      </c>
      <c r="H201" s="15">
        <v>1.19977361506</v>
      </c>
      <c r="I201" s="244">
        <v>5.4647516214599996</v>
      </c>
      <c r="J201" s="244">
        <v>5.4647516214599996</v>
      </c>
      <c r="K201" s="139">
        <v>31.388671875</v>
      </c>
      <c r="L201" s="139">
        <v>31.388671875</v>
      </c>
      <c r="M201" s="206">
        <v>3.7390894396499998</v>
      </c>
      <c r="N201" s="206">
        <v>3.7390894396499998</v>
      </c>
      <c r="O201" s="139">
        <v>3.1016474184799998</v>
      </c>
      <c r="P201" s="139">
        <v>3.1016474184799998</v>
      </c>
      <c r="Q201" s="139">
        <v>22.377569901299999</v>
      </c>
      <c r="R201" s="139">
        <v>22.377569901299999</v>
      </c>
      <c r="S201" s="139">
        <v>3.56483738869</v>
      </c>
      <c r="T201" s="139">
        <v>3.56483738869</v>
      </c>
      <c r="U201" s="139">
        <v>0</v>
      </c>
      <c r="V201" s="139">
        <v>2.1935079991799999</v>
      </c>
      <c r="W201" s="139">
        <v>142.26813616000001</v>
      </c>
      <c r="X201" s="15">
        <v>0</v>
      </c>
      <c r="Y201" s="248">
        <v>0</v>
      </c>
      <c r="Z201" s="256"/>
      <c r="AA201" s="253">
        <f t="shared" si="3"/>
        <v>12.440622899063479</v>
      </c>
    </row>
    <row r="202" spans="1:27" ht="12.75" customHeight="1" x14ac:dyDescent="0.2">
      <c r="A202" s="559"/>
      <c r="B202" s="147" t="s">
        <v>225</v>
      </c>
      <c r="C202" s="144">
        <v>22.660271139765999</v>
      </c>
      <c r="D202" s="144">
        <v>22.660271139765999</v>
      </c>
      <c r="E202" s="15">
        <v>9.0031157681000007</v>
      </c>
      <c r="F202" s="15">
        <v>9.0031157681000007</v>
      </c>
      <c r="G202" s="15">
        <v>11.1870783026</v>
      </c>
      <c r="H202" s="15">
        <v>11.1870783026</v>
      </c>
      <c r="I202" s="244">
        <v>3.2573150058899998</v>
      </c>
      <c r="J202" s="244">
        <v>3.2573150058899998</v>
      </c>
      <c r="K202" s="139">
        <v>14.901692708300001</v>
      </c>
      <c r="L202" s="139">
        <v>14.901692708300001</v>
      </c>
      <c r="M202" s="206">
        <v>5.3790409482700001</v>
      </c>
      <c r="N202" s="206">
        <v>5.3790409482700001</v>
      </c>
      <c r="O202" s="139">
        <v>12.427267323400001</v>
      </c>
      <c r="P202" s="139">
        <v>12.427267323400001</v>
      </c>
      <c r="Q202" s="139">
        <v>48.760074013199997</v>
      </c>
      <c r="R202" s="139">
        <v>48.760074013199997</v>
      </c>
      <c r="S202" s="139">
        <v>4.7911414504099996</v>
      </c>
      <c r="T202" s="139">
        <v>4.7911414504099996</v>
      </c>
      <c r="U202" s="139">
        <v>0</v>
      </c>
      <c r="V202" s="139">
        <v>8.3353303968900008</v>
      </c>
      <c r="W202" s="139">
        <v>42.191266740899998</v>
      </c>
      <c r="X202" s="15">
        <v>27.956294100000001</v>
      </c>
      <c r="Y202" s="248">
        <v>2.1401374999999998</v>
      </c>
      <c r="Z202" s="256"/>
      <c r="AA202" s="253">
        <f t="shared" si="3"/>
        <v>15.015522698159216</v>
      </c>
    </row>
    <row r="203" spans="1:27" ht="12.75" customHeight="1" thickBot="1" x14ac:dyDescent="0.25">
      <c r="A203" s="560"/>
      <c r="B203" s="148" t="s">
        <v>226</v>
      </c>
      <c r="C203" s="145">
        <v>0</v>
      </c>
      <c r="D203" s="145">
        <v>0</v>
      </c>
      <c r="E203" s="140">
        <v>0</v>
      </c>
      <c r="F203" s="140">
        <v>0</v>
      </c>
      <c r="G203" s="140">
        <v>9.2414994673400006</v>
      </c>
      <c r="H203" s="140">
        <v>9.2414994673400006</v>
      </c>
      <c r="I203" s="245">
        <v>0</v>
      </c>
      <c r="J203" s="245">
        <v>0</v>
      </c>
      <c r="K203" s="141">
        <v>1.78344726562</v>
      </c>
      <c r="L203" s="141">
        <v>1.78344726562</v>
      </c>
      <c r="M203" s="207">
        <v>5.9694234913799997</v>
      </c>
      <c r="N203" s="207">
        <v>5.9694234913799997</v>
      </c>
      <c r="O203" s="141">
        <v>0</v>
      </c>
      <c r="P203" s="141">
        <v>0</v>
      </c>
      <c r="Q203" s="141">
        <v>164.60279605299999</v>
      </c>
      <c r="R203" s="141">
        <v>164.60279605299999</v>
      </c>
      <c r="S203" s="141">
        <v>0</v>
      </c>
      <c r="T203" s="141">
        <v>0</v>
      </c>
      <c r="U203" s="141">
        <v>0</v>
      </c>
      <c r="V203" s="141">
        <v>98.8723730631</v>
      </c>
      <c r="W203" s="141">
        <v>0</v>
      </c>
      <c r="X203" s="140">
        <v>11.960304300000001</v>
      </c>
      <c r="Y203" s="249">
        <v>0</v>
      </c>
      <c r="Z203" s="256"/>
      <c r="AA203" s="254">
        <f t="shared" si="3"/>
        <v>20.609869996425218</v>
      </c>
    </row>
    <row r="204" spans="1:27" ht="12.75" customHeight="1" x14ac:dyDescent="0.2">
      <c r="A204" s="559" t="s">
        <v>362</v>
      </c>
      <c r="B204" s="146" t="s">
        <v>223</v>
      </c>
      <c r="C204" s="143">
        <v>193.62483932910001</v>
      </c>
      <c r="D204" s="143">
        <v>193.62483932910001</v>
      </c>
      <c r="E204" s="11">
        <v>293.02264057399998</v>
      </c>
      <c r="F204" s="11">
        <v>293.02264057399998</v>
      </c>
      <c r="G204" s="11">
        <v>128.54910511045</v>
      </c>
      <c r="H204" s="11">
        <v>128.54910511045</v>
      </c>
      <c r="I204" s="243">
        <v>183.40180958970001</v>
      </c>
      <c r="J204" s="243">
        <v>183.40180958970001</v>
      </c>
      <c r="K204" s="142">
        <v>121.4040301635</v>
      </c>
      <c r="L204" s="142">
        <v>121.4040301635</v>
      </c>
      <c r="M204" s="208">
        <v>63.869446630029998</v>
      </c>
      <c r="N204" s="208">
        <v>63.869446630029998</v>
      </c>
      <c r="O204" s="142">
        <v>235.36031595919999</v>
      </c>
      <c r="P204" s="142">
        <v>235.36031595919999</v>
      </c>
      <c r="Q204" s="142">
        <v>337.10276859779998</v>
      </c>
      <c r="R204" s="142">
        <v>337.10276859779998</v>
      </c>
      <c r="S204" s="142">
        <v>145.49062252200901</v>
      </c>
      <c r="T204" s="142">
        <v>145.49062252200901</v>
      </c>
      <c r="U204" s="142">
        <v>515.75442036200002</v>
      </c>
      <c r="V204" s="142">
        <v>513.56801073600002</v>
      </c>
      <c r="W204" s="142">
        <v>319.11601209100002</v>
      </c>
      <c r="X204" s="11">
        <v>372.72360579999997</v>
      </c>
      <c r="Y204" s="247">
        <v>150.38773470000001</v>
      </c>
      <c r="Z204" s="256"/>
      <c r="AA204" s="252">
        <f t="shared" si="3"/>
        <v>229.35656263654687</v>
      </c>
    </row>
    <row r="205" spans="1:27" ht="12.75" customHeight="1" x14ac:dyDescent="0.2">
      <c r="A205" s="559"/>
      <c r="B205" s="147" t="s">
        <v>224</v>
      </c>
      <c r="C205" s="144">
        <v>231.66261244546999</v>
      </c>
      <c r="D205" s="144">
        <v>231.66261244546999</v>
      </c>
      <c r="E205" s="15">
        <v>26.627528494</v>
      </c>
      <c r="F205" s="15">
        <v>26.627528494</v>
      </c>
      <c r="G205" s="15">
        <v>306.94136939836</v>
      </c>
      <c r="H205" s="15">
        <v>306.94136939836</v>
      </c>
      <c r="I205" s="244">
        <v>74.109877232200006</v>
      </c>
      <c r="J205" s="244">
        <v>74.109877232200006</v>
      </c>
      <c r="K205" s="139">
        <v>180.3126683724</v>
      </c>
      <c r="L205" s="139">
        <v>180.3126683724</v>
      </c>
      <c r="M205" s="206">
        <v>179.31310525699999</v>
      </c>
      <c r="N205" s="206">
        <v>179.31310525699999</v>
      </c>
      <c r="O205" s="139">
        <v>404.81010298400003</v>
      </c>
      <c r="P205" s="139">
        <v>404.81010298400003</v>
      </c>
      <c r="Q205" s="139">
        <v>332.19097751530001</v>
      </c>
      <c r="R205" s="139">
        <v>332.19097751530001</v>
      </c>
      <c r="S205" s="139">
        <v>54.24999907614</v>
      </c>
      <c r="T205" s="139">
        <v>54.24999907614</v>
      </c>
      <c r="U205" s="139">
        <v>189.73164801300001</v>
      </c>
      <c r="V205" s="139">
        <v>284.10245919200003</v>
      </c>
      <c r="W205" s="139">
        <v>519.81758166199995</v>
      </c>
      <c r="X205" s="15">
        <v>548.44462120000003</v>
      </c>
      <c r="Y205" s="248">
        <v>127.8478982</v>
      </c>
      <c r="Z205" s="256"/>
      <c r="AA205" s="253">
        <f t="shared" si="3"/>
        <v>228.27742129637994</v>
      </c>
    </row>
    <row r="206" spans="1:27" ht="12.75" customHeight="1" x14ac:dyDescent="0.2">
      <c r="A206" s="559"/>
      <c r="B206" s="147" t="s">
        <v>225</v>
      </c>
      <c r="C206" s="144">
        <v>17.128236467450002</v>
      </c>
      <c r="D206" s="144">
        <v>17.128236467450002</v>
      </c>
      <c r="E206" s="15">
        <v>3.4921211048099998</v>
      </c>
      <c r="F206" s="15">
        <v>3.4921211048099998</v>
      </c>
      <c r="G206" s="15">
        <v>27.431437942199999</v>
      </c>
      <c r="H206" s="15">
        <v>27.431437942199999</v>
      </c>
      <c r="I206" s="244">
        <v>4.0961756552499997</v>
      </c>
      <c r="J206" s="244">
        <v>4.0961756552499997</v>
      </c>
      <c r="K206" s="139">
        <v>0</v>
      </c>
      <c r="L206" s="139">
        <v>0</v>
      </c>
      <c r="M206" s="206">
        <v>6.3003364789600003</v>
      </c>
      <c r="N206" s="206">
        <v>6.3003364789600003</v>
      </c>
      <c r="O206" s="139">
        <v>53.4126242898</v>
      </c>
      <c r="P206" s="139">
        <v>53.4126242898</v>
      </c>
      <c r="Q206" s="139">
        <v>0</v>
      </c>
      <c r="R206" s="139">
        <v>0</v>
      </c>
      <c r="S206" s="139">
        <v>0.98437498323600003</v>
      </c>
      <c r="T206" s="139">
        <v>0.98437498323600003</v>
      </c>
      <c r="U206" s="139">
        <v>21.56366128474</v>
      </c>
      <c r="V206" s="139">
        <v>33.288898229600001</v>
      </c>
      <c r="W206" s="139">
        <v>72.674265590000005</v>
      </c>
      <c r="X206" s="15">
        <v>6.1102292</v>
      </c>
      <c r="Y206" s="248">
        <v>2.9617268000000001</v>
      </c>
      <c r="Z206" s="256"/>
      <c r="AA206" s="253">
        <f t="shared" si="3"/>
        <v>15.751712823815303</v>
      </c>
    </row>
    <row r="207" spans="1:27" ht="12.75" customHeight="1" thickBot="1" x14ac:dyDescent="0.25">
      <c r="A207" s="560"/>
      <c r="B207" s="148" t="s">
        <v>226</v>
      </c>
      <c r="C207" s="145">
        <v>0</v>
      </c>
      <c r="D207" s="145">
        <v>0</v>
      </c>
      <c r="E207" s="140">
        <v>0</v>
      </c>
      <c r="F207" s="140">
        <v>0</v>
      </c>
      <c r="G207" s="140">
        <v>0</v>
      </c>
      <c r="H207" s="140">
        <v>0</v>
      </c>
      <c r="I207" s="245">
        <v>0</v>
      </c>
      <c r="J207" s="245">
        <v>0</v>
      </c>
      <c r="K207" s="141">
        <v>0</v>
      </c>
      <c r="L207" s="141">
        <v>0</v>
      </c>
      <c r="M207" s="207">
        <v>0</v>
      </c>
      <c r="N207" s="207">
        <v>0</v>
      </c>
      <c r="O207" s="141">
        <v>0</v>
      </c>
      <c r="P207" s="141">
        <v>0</v>
      </c>
      <c r="Q207" s="141">
        <v>0</v>
      </c>
      <c r="R207" s="141">
        <v>0</v>
      </c>
      <c r="S207" s="141">
        <v>0</v>
      </c>
      <c r="T207" s="141">
        <v>0</v>
      </c>
      <c r="U207" s="141">
        <v>0</v>
      </c>
      <c r="V207" s="141">
        <v>0</v>
      </c>
      <c r="W207" s="141">
        <v>0</v>
      </c>
      <c r="X207" s="140">
        <v>646.33253999999999</v>
      </c>
      <c r="Y207" s="249">
        <v>228.61333440000001</v>
      </c>
      <c r="Z207" s="256"/>
      <c r="AA207" s="254">
        <f t="shared" si="3"/>
        <v>38.041124973913043</v>
      </c>
    </row>
    <row r="208" spans="1:27" ht="12.75" customHeight="1" x14ac:dyDescent="0.2">
      <c r="A208" s="559" t="s">
        <v>363</v>
      </c>
      <c r="B208" s="146" t="s">
        <v>223</v>
      </c>
      <c r="C208" s="143">
        <v>75.214364681600003</v>
      </c>
      <c r="D208" s="143">
        <v>75.214364681600003</v>
      </c>
      <c r="E208" s="11">
        <v>125.626700512</v>
      </c>
      <c r="F208" s="11">
        <v>125.626700512</v>
      </c>
      <c r="G208" s="11">
        <v>73.045676491400002</v>
      </c>
      <c r="H208" s="11">
        <v>73.045676491400002</v>
      </c>
      <c r="I208" s="243">
        <v>25.138113839300001</v>
      </c>
      <c r="J208" s="243">
        <v>25.138113839300001</v>
      </c>
      <c r="K208" s="142">
        <v>66.805836396999993</v>
      </c>
      <c r="L208" s="142">
        <v>66.805836396999993</v>
      </c>
      <c r="M208" s="208">
        <v>0</v>
      </c>
      <c r="N208" s="208">
        <v>0</v>
      </c>
      <c r="O208" s="142">
        <v>16.929030198300001</v>
      </c>
      <c r="P208" s="142">
        <v>16.929030198300001</v>
      </c>
      <c r="Q208" s="142">
        <v>68.303199404699996</v>
      </c>
      <c r="R208" s="142">
        <v>68.303199404699996</v>
      </c>
      <c r="S208" s="142">
        <v>11.5057502687</v>
      </c>
      <c r="T208" s="142">
        <v>11.5057502687</v>
      </c>
      <c r="U208" s="142">
        <v>256.43815872099998</v>
      </c>
      <c r="V208" s="142">
        <v>38.992024183300003</v>
      </c>
      <c r="W208" s="142">
        <v>52.241286057899998</v>
      </c>
      <c r="X208" s="11">
        <v>124.093763</v>
      </c>
      <c r="Y208" s="247">
        <v>74.753298400000006</v>
      </c>
      <c r="Z208" s="256"/>
      <c r="AA208" s="252">
        <f t="shared" si="3"/>
        <v>63.985037997747817</v>
      </c>
    </row>
    <row r="209" spans="1:27" ht="12.75" customHeight="1" x14ac:dyDescent="0.2">
      <c r="A209" s="559"/>
      <c r="B209" s="147" t="s">
        <v>224</v>
      </c>
      <c r="C209" s="144">
        <v>36.315024321899998</v>
      </c>
      <c r="D209" s="144">
        <v>36.315024321899998</v>
      </c>
      <c r="E209" s="15">
        <v>4.3207807570899996</v>
      </c>
      <c r="F209" s="15">
        <v>4.3207807570899996</v>
      </c>
      <c r="G209" s="15">
        <v>2.853515625</v>
      </c>
      <c r="H209" s="15">
        <v>2.853515625</v>
      </c>
      <c r="I209" s="244">
        <v>41.647739955299997</v>
      </c>
      <c r="J209" s="244">
        <v>41.647739955299997</v>
      </c>
      <c r="K209" s="139">
        <v>18.128216911799999</v>
      </c>
      <c r="L209" s="139">
        <v>18.128216911799999</v>
      </c>
      <c r="M209" s="206">
        <v>11.612567934799999</v>
      </c>
      <c r="N209" s="206">
        <v>11.612567934799999</v>
      </c>
      <c r="O209" s="139">
        <v>1.61882136418</v>
      </c>
      <c r="P209" s="139">
        <v>1.61882136418</v>
      </c>
      <c r="Q209" s="139">
        <v>82.434895833300004</v>
      </c>
      <c r="R209" s="139">
        <v>82.434895833300004</v>
      </c>
      <c r="S209" s="139">
        <v>4.6023001074799996</v>
      </c>
      <c r="T209" s="139">
        <v>4.6023001074799996</v>
      </c>
      <c r="U209" s="139">
        <v>7.2307820767199997</v>
      </c>
      <c r="V209" s="139">
        <v>68.747463941600003</v>
      </c>
      <c r="W209" s="139">
        <v>366.128004809</v>
      </c>
      <c r="X209" s="15">
        <v>459.06474179999998</v>
      </c>
      <c r="Y209" s="248">
        <v>113.9474168</v>
      </c>
      <c r="Z209" s="256"/>
      <c r="AA209" s="253">
        <f t="shared" si="3"/>
        <v>61.834179784740002</v>
      </c>
    </row>
    <row r="210" spans="1:27" ht="12.75" customHeight="1" x14ac:dyDescent="0.2">
      <c r="A210" s="559"/>
      <c r="B210" s="147" t="s">
        <v>225</v>
      </c>
      <c r="C210" s="144">
        <v>5.9762308372600002</v>
      </c>
      <c r="D210" s="144">
        <v>5.9762308372600002</v>
      </c>
      <c r="E210" s="15">
        <v>0</v>
      </c>
      <c r="F210" s="15">
        <v>0</v>
      </c>
      <c r="G210" s="15">
        <v>0</v>
      </c>
      <c r="H210" s="15">
        <v>0</v>
      </c>
      <c r="I210" s="244">
        <v>0</v>
      </c>
      <c r="J210" s="244">
        <v>0</v>
      </c>
      <c r="K210" s="139">
        <v>10.5747931985</v>
      </c>
      <c r="L210" s="139">
        <v>10.5747931985</v>
      </c>
      <c r="M210" s="206">
        <v>1.2902853260860001</v>
      </c>
      <c r="N210" s="206">
        <v>1.2902853260860001</v>
      </c>
      <c r="O210" s="139">
        <v>4.3625863882200004</v>
      </c>
      <c r="P210" s="139">
        <v>4.3625863882200004</v>
      </c>
      <c r="Q210" s="139">
        <v>8.4699590773800004</v>
      </c>
      <c r="R210" s="139">
        <v>8.4699590773800004</v>
      </c>
      <c r="S210" s="139">
        <v>0</v>
      </c>
      <c r="T210" s="139">
        <v>0</v>
      </c>
      <c r="U210" s="139">
        <v>3.3607860356599999</v>
      </c>
      <c r="V210" s="139">
        <v>2.8515629768399999</v>
      </c>
      <c r="W210" s="139">
        <v>11.3043118991</v>
      </c>
      <c r="X210" s="15">
        <v>0</v>
      </c>
      <c r="Y210" s="248">
        <v>11.3789376</v>
      </c>
      <c r="Z210" s="256"/>
      <c r="AA210" s="253">
        <f t="shared" si="3"/>
        <v>3.9236220941953044</v>
      </c>
    </row>
    <row r="211" spans="1:27" ht="12.75" customHeight="1" thickBot="1" x14ac:dyDescent="0.25">
      <c r="A211" s="560"/>
      <c r="B211" s="148" t="s">
        <v>226</v>
      </c>
      <c r="C211" s="145">
        <v>0</v>
      </c>
      <c r="D211" s="145">
        <v>0</v>
      </c>
      <c r="E211" s="140">
        <v>0</v>
      </c>
      <c r="F211" s="140">
        <v>0</v>
      </c>
      <c r="G211" s="140">
        <v>0</v>
      </c>
      <c r="H211" s="140">
        <v>0</v>
      </c>
      <c r="I211" s="245">
        <v>0</v>
      </c>
      <c r="J211" s="245">
        <v>0</v>
      </c>
      <c r="K211" s="141">
        <v>0</v>
      </c>
      <c r="L211" s="141">
        <v>0</v>
      </c>
      <c r="M211" s="207">
        <v>0</v>
      </c>
      <c r="N211" s="207">
        <v>0</v>
      </c>
      <c r="O211" s="141">
        <v>0</v>
      </c>
      <c r="P211" s="141">
        <v>0</v>
      </c>
      <c r="Q211" s="141">
        <v>8.0170200892800008</v>
      </c>
      <c r="R211" s="141">
        <v>8.0170200892800008</v>
      </c>
      <c r="S211" s="141">
        <v>0</v>
      </c>
      <c r="T211" s="141">
        <v>0</v>
      </c>
      <c r="U211" s="141">
        <v>0</v>
      </c>
      <c r="V211" s="141">
        <v>7.5628409385699999</v>
      </c>
      <c r="W211" s="141">
        <v>0</v>
      </c>
      <c r="X211" s="140">
        <v>125.4086638</v>
      </c>
      <c r="Y211" s="249">
        <v>9.0083255999999992</v>
      </c>
      <c r="Z211" s="256"/>
      <c r="AA211" s="254">
        <f t="shared" si="3"/>
        <v>6.870168283353479</v>
      </c>
    </row>
    <row r="212" spans="1:27" ht="12.75" customHeight="1" x14ac:dyDescent="0.2">
      <c r="A212" s="559" t="s">
        <v>364</v>
      </c>
      <c r="B212" s="146" t="s">
        <v>223</v>
      </c>
      <c r="C212" s="143">
        <v>46.432206003330002</v>
      </c>
      <c r="D212" s="143">
        <v>46.432206003330002</v>
      </c>
      <c r="E212" s="11">
        <v>61.2944143701</v>
      </c>
      <c r="F212" s="11">
        <v>61.2944143701</v>
      </c>
      <c r="G212" s="11">
        <v>20.123229980510001</v>
      </c>
      <c r="H212" s="11">
        <v>20.123229980510001</v>
      </c>
      <c r="I212" s="243">
        <v>8.9113889600519993</v>
      </c>
      <c r="J212" s="243">
        <v>8.9113889600519993</v>
      </c>
      <c r="K212" s="142">
        <v>31.286760602600001</v>
      </c>
      <c r="L212" s="142">
        <v>31.286760602600001</v>
      </c>
      <c r="M212" s="208">
        <v>22.366950757571999</v>
      </c>
      <c r="N212" s="208">
        <v>22.366950757571999</v>
      </c>
      <c r="O212" s="142">
        <v>55.945368840199997</v>
      </c>
      <c r="P212" s="142">
        <v>55.945368840199997</v>
      </c>
      <c r="Q212" s="142">
        <v>52.064144736800003</v>
      </c>
      <c r="R212" s="142">
        <v>52.064144736800003</v>
      </c>
      <c r="S212" s="142">
        <v>3.6356624867799998</v>
      </c>
      <c r="T212" s="142">
        <v>3.6356624867799998</v>
      </c>
      <c r="U212" s="142">
        <v>9.8786741048100009</v>
      </c>
      <c r="V212" s="142">
        <v>12.8320333958</v>
      </c>
      <c r="W212" s="142">
        <v>16.883300781300001</v>
      </c>
      <c r="X212" s="11">
        <v>16.4362432</v>
      </c>
      <c r="Y212" s="247">
        <v>3.7929792</v>
      </c>
      <c r="Z212" s="256"/>
      <c r="AA212" s="252">
        <f t="shared" si="3"/>
        <v>28.867108006860782</v>
      </c>
    </row>
    <row r="213" spans="1:27" ht="12.75" customHeight="1" x14ac:dyDescent="0.2">
      <c r="A213" s="559"/>
      <c r="B213" s="147" t="s">
        <v>224</v>
      </c>
      <c r="C213" s="144">
        <v>0</v>
      </c>
      <c r="D213" s="144">
        <v>0</v>
      </c>
      <c r="E213" s="15">
        <v>0</v>
      </c>
      <c r="F213" s="15">
        <v>0</v>
      </c>
      <c r="G213" s="15">
        <v>0</v>
      </c>
      <c r="H213" s="15">
        <v>0</v>
      </c>
      <c r="I213" s="244">
        <v>0</v>
      </c>
      <c r="J213" s="244">
        <v>0</v>
      </c>
      <c r="K213" s="139">
        <v>3.3970424106999998E-2</v>
      </c>
      <c r="L213" s="139">
        <v>3.3970424106999998E-2</v>
      </c>
      <c r="M213" s="206">
        <v>0</v>
      </c>
      <c r="N213" s="206">
        <v>0</v>
      </c>
      <c r="O213" s="139">
        <v>5.65215594952</v>
      </c>
      <c r="P213" s="139">
        <v>5.65215594952</v>
      </c>
      <c r="Q213" s="139">
        <v>6.3077713815800003</v>
      </c>
      <c r="R213" s="139">
        <v>6.3077713815800003</v>
      </c>
      <c r="S213" s="139">
        <v>0</v>
      </c>
      <c r="T213" s="139">
        <v>0</v>
      </c>
      <c r="U213" s="139">
        <v>2.7497340291699999</v>
      </c>
      <c r="V213" s="139">
        <v>0</v>
      </c>
      <c r="W213" s="139">
        <v>0</v>
      </c>
      <c r="X213" s="15">
        <v>44.4884852</v>
      </c>
      <c r="Y213" s="248">
        <v>0</v>
      </c>
      <c r="Z213" s="256"/>
      <c r="AA213" s="253">
        <f t="shared" si="3"/>
        <v>3.0967832495471304</v>
      </c>
    </row>
    <row r="214" spans="1:27" ht="12.75" customHeight="1" x14ac:dyDescent="0.2">
      <c r="A214" s="559"/>
      <c r="B214" s="147" t="s">
        <v>225</v>
      </c>
      <c r="C214" s="144">
        <v>10.012335526319999</v>
      </c>
      <c r="D214" s="144">
        <v>10.012335526319999</v>
      </c>
      <c r="E214" s="15">
        <v>36.623861958569996</v>
      </c>
      <c r="F214" s="15">
        <v>36.623861958569996</v>
      </c>
      <c r="G214" s="15">
        <v>19.261230468779999</v>
      </c>
      <c r="H214" s="15">
        <v>19.261230468779999</v>
      </c>
      <c r="I214" s="244">
        <v>40.721071337109997</v>
      </c>
      <c r="J214" s="244">
        <v>40.721071337109997</v>
      </c>
      <c r="K214" s="139">
        <v>47.286830357059998</v>
      </c>
      <c r="L214" s="139">
        <v>47.286830357059998</v>
      </c>
      <c r="M214" s="206">
        <v>32.253373579517998</v>
      </c>
      <c r="N214" s="206">
        <v>32.253373579517998</v>
      </c>
      <c r="O214" s="139">
        <v>23.761005108140001</v>
      </c>
      <c r="P214" s="139">
        <v>23.761005108140001</v>
      </c>
      <c r="Q214" s="139">
        <v>33.491262335510001</v>
      </c>
      <c r="R214" s="139">
        <v>33.491262335510001</v>
      </c>
      <c r="S214" s="139">
        <v>17.631774935869998</v>
      </c>
      <c r="T214" s="139">
        <v>17.631774935869998</v>
      </c>
      <c r="U214" s="139">
        <v>96.342533022180007</v>
      </c>
      <c r="V214" s="139">
        <v>26.469943284999999</v>
      </c>
      <c r="W214" s="139">
        <v>2.14013671875</v>
      </c>
      <c r="X214" s="15">
        <v>35.7172208</v>
      </c>
      <c r="Y214" s="248">
        <v>10.588733599999999</v>
      </c>
      <c r="Z214" s="256"/>
      <c r="AA214" s="253">
        <f t="shared" si="3"/>
        <v>30.145393853899385</v>
      </c>
    </row>
    <row r="215" spans="1:27" ht="12.75" customHeight="1" thickBot="1" x14ac:dyDescent="0.25">
      <c r="A215" s="560"/>
      <c r="B215" s="148" t="s">
        <v>226</v>
      </c>
      <c r="C215" s="145">
        <v>0</v>
      </c>
      <c r="D215" s="145">
        <v>0</v>
      </c>
      <c r="E215" s="140">
        <v>244.09916338599999</v>
      </c>
      <c r="F215" s="140">
        <v>244.09916338599999</v>
      </c>
      <c r="G215" s="140">
        <v>0</v>
      </c>
      <c r="H215" s="140">
        <v>0</v>
      </c>
      <c r="I215" s="245">
        <v>8.5137679303400002</v>
      </c>
      <c r="J215" s="245">
        <v>8.5137679303400002</v>
      </c>
      <c r="K215" s="141">
        <v>15.762276785699999</v>
      </c>
      <c r="L215" s="141">
        <v>15.762276785699999</v>
      </c>
      <c r="M215" s="207">
        <v>0</v>
      </c>
      <c r="N215" s="207">
        <v>0</v>
      </c>
      <c r="O215" s="141">
        <v>131.45378230200001</v>
      </c>
      <c r="P215" s="141">
        <v>131.45378230200001</v>
      </c>
      <c r="Q215" s="141">
        <v>748.97275904599996</v>
      </c>
      <c r="R215" s="141">
        <v>748.97275904599996</v>
      </c>
      <c r="S215" s="141">
        <v>668.62922256800005</v>
      </c>
      <c r="T215" s="141">
        <v>668.62922256800005</v>
      </c>
      <c r="U215" s="141">
        <v>1690.98458594</v>
      </c>
      <c r="V215" s="141">
        <v>0</v>
      </c>
      <c r="W215" s="141">
        <v>0</v>
      </c>
      <c r="X215" s="140">
        <v>261.87360560000002</v>
      </c>
      <c r="Y215" s="249">
        <v>124.22006880000001</v>
      </c>
      <c r="Z215" s="256"/>
      <c r="AA215" s="254">
        <f t="shared" si="3"/>
        <v>248.34522627722089</v>
      </c>
    </row>
    <row r="216" spans="1:27" ht="12.75" customHeight="1" x14ac:dyDescent="0.2">
      <c r="A216" s="559" t="s">
        <v>365</v>
      </c>
      <c r="B216" s="146" t="s">
        <v>223</v>
      </c>
      <c r="C216" s="143">
        <v>462.90364583299998</v>
      </c>
      <c r="D216" s="143">
        <v>462.90364583299998</v>
      </c>
      <c r="E216" s="11">
        <v>347.01500376500002</v>
      </c>
      <c r="F216" s="11">
        <v>347.01500376500002</v>
      </c>
      <c r="G216" s="11">
        <v>196.49794298500001</v>
      </c>
      <c r="H216" s="11">
        <v>196.49794298500001</v>
      </c>
      <c r="I216" s="243">
        <v>72.407958984399997</v>
      </c>
      <c r="J216" s="243">
        <v>72.407958984399997</v>
      </c>
      <c r="K216" s="142">
        <v>160.09061925500001</v>
      </c>
      <c r="L216" s="142">
        <v>160.09061925500001</v>
      </c>
      <c r="M216" s="208">
        <v>62.8860491071</v>
      </c>
      <c r="N216" s="208">
        <v>62.8860491071</v>
      </c>
      <c r="O216" s="142">
        <v>126.84556361600001</v>
      </c>
      <c r="P216" s="142">
        <v>126.84556361600001</v>
      </c>
      <c r="Q216" s="142">
        <v>4.0764508928599996</v>
      </c>
      <c r="R216" s="142">
        <v>4.0764508928599996</v>
      </c>
      <c r="S216" s="142">
        <v>63.665587667399997</v>
      </c>
      <c r="T216" s="142">
        <v>63.665587667399997</v>
      </c>
      <c r="U216" s="142">
        <v>0</v>
      </c>
      <c r="V216" s="142">
        <v>103.665376447</v>
      </c>
      <c r="W216" s="142">
        <v>135.47065429700001</v>
      </c>
      <c r="X216" s="11">
        <v>113.445798</v>
      </c>
      <c r="Y216" s="247">
        <v>12.8803252</v>
      </c>
      <c r="Z216" s="256"/>
      <c r="AA216" s="252">
        <f t="shared" si="3"/>
        <v>146.01042600676178</v>
      </c>
    </row>
    <row r="217" spans="1:27" ht="12.75" customHeight="1" x14ac:dyDescent="0.2">
      <c r="A217" s="559"/>
      <c r="B217" s="147" t="s">
        <v>224</v>
      </c>
      <c r="C217" s="144">
        <v>0</v>
      </c>
      <c r="D217" s="144">
        <v>0</v>
      </c>
      <c r="E217" s="15">
        <v>0</v>
      </c>
      <c r="F217" s="15">
        <v>0</v>
      </c>
      <c r="G217" s="15">
        <v>0</v>
      </c>
      <c r="H217" s="15">
        <v>0</v>
      </c>
      <c r="I217" s="244">
        <v>16.544903094999999</v>
      </c>
      <c r="J217" s="244">
        <v>16.544903094999999</v>
      </c>
      <c r="K217" s="139">
        <v>41.459903492599999</v>
      </c>
      <c r="L217" s="139">
        <v>41.459903492599999</v>
      </c>
      <c r="M217" s="206">
        <v>7.9626674107099999</v>
      </c>
      <c r="N217" s="206">
        <v>7.9626674107099999</v>
      </c>
      <c r="O217" s="139">
        <v>55.009440104260001</v>
      </c>
      <c r="P217" s="139">
        <v>55.009440104260001</v>
      </c>
      <c r="Q217" s="139">
        <v>57.0703125</v>
      </c>
      <c r="R217" s="139">
        <v>57.0703125</v>
      </c>
      <c r="S217" s="139">
        <v>0</v>
      </c>
      <c r="T217" s="139">
        <v>0</v>
      </c>
      <c r="U217" s="139">
        <v>24.185469292099999</v>
      </c>
      <c r="V217" s="139">
        <v>0</v>
      </c>
      <c r="W217" s="139">
        <v>46.868994140600002</v>
      </c>
      <c r="X217" s="15">
        <v>0.71461920000000001</v>
      </c>
      <c r="Y217" s="248">
        <v>0</v>
      </c>
      <c r="Z217" s="256"/>
      <c r="AA217" s="253">
        <f t="shared" si="3"/>
        <v>18.602762427732173</v>
      </c>
    </row>
    <row r="218" spans="1:27" ht="12.75" customHeight="1" x14ac:dyDescent="0.2">
      <c r="A218" s="559"/>
      <c r="B218" s="147" t="s">
        <v>225</v>
      </c>
      <c r="C218" s="144">
        <v>102.68693033837999</v>
      </c>
      <c r="D218" s="144">
        <v>102.68693033837999</v>
      </c>
      <c r="E218" s="15">
        <v>124.6195594877</v>
      </c>
      <c r="F218" s="15">
        <v>124.6195594877</v>
      </c>
      <c r="G218" s="15">
        <v>60.955950797829999</v>
      </c>
      <c r="H218" s="15">
        <v>60.955950797829999</v>
      </c>
      <c r="I218" s="244">
        <v>45.848313551700002</v>
      </c>
      <c r="J218" s="244">
        <v>45.848313551700002</v>
      </c>
      <c r="K218" s="139">
        <v>360.71794577176001</v>
      </c>
      <c r="L218" s="139">
        <v>360.71794577176001</v>
      </c>
      <c r="M218" s="206">
        <v>62.641462053509997</v>
      </c>
      <c r="N218" s="206">
        <v>62.641462053509997</v>
      </c>
      <c r="O218" s="139">
        <v>224.36332775380001</v>
      </c>
      <c r="P218" s="139">
        <v>224.36332775380001</v>
      </c>
      <c r="Q218" s="139">
        <v>11.2975924745</v>
      </c>
      <c r="R218" s="139">
        <v>11.2975924745</v>
      </c>
      <c r="S218" s="139">
        <v>35.146784398699999</v>
      </c>
      <c r="T218" s="139">
        <v>35.146784398699999</v>
      </c>
      <c r="U218" s="139">
        <v>5.1750567480900003</v>
      </c>
      <c r="V218" s="139">
        <v>6.6620397716799999</v>
      </c>
      <c r="W218" s="139">
        <v>12.2701171875</v>
      </c>
      <c r="X218" s="15">
        <v>34.033739400000002</v>
      </c>
      <c r="Y218" s="248">
        <v>0</v>
      </c>
      <c r="Z218" s="256"/>
      <c r="AA218" s="253">
        <f t="shared" si="3"/>
        <v>91.943334189696955</v>
      </c>
    </row>
    <row r="219" spans="1:27" ht="12.75" customHeight="1" thickBot="1" x14ac:dyDescent="0.25">
      <c r="A219" s="560"/>
      <c r="B219" s="148" t="s">
        <v>226</v>
      </c>
      <c r="C219" s="145">
        <v>0</v>
      </c>
      <c r="D219" s="145">
        <v>0</v>
      </c>
      <c r="E219" s="140">
        <v>0</v>
      </c>
      <c r="F219" s="140">
        <v>0</v>
      </c>
      <c r="G219" s="140">
        <v>1.91246259973</v>
      </c>
      <c r="H219" s="140">
        <v>1.91246259973</v>
      </c>
      <c r="I219" s="245">
        <v>0</v>
      </c>
      <c r="J219" s="245">
        <v>0</v>
      </c>
      <c r="K219" s="141">
        <v>0</v>
      </c>
      <c r="L219" s="141">
        <v>0</v>
      </c>
      <c r="M219" s="207">
        <v>0</v>
      </c>
      <c r="N219" s="207">
        <v>0</v>
      </c>
      <c r="O219" s="141">
        <v>138.98432849700001</v>
      </c>
      <c r="P219" s="141">
        <v>138.98432849700001</v>
      </c>
      <c r="Q219" s="141">
        <v>0</v>
      </c>
      <c r="R219" s="141">
        <v>0</v>
      </c>
      <c r="S219" s="141">
        <v>0</v>
      </c>
      <c r="T219" s="141">
        <v>0</v>
      </c>
      <c r="U219" s="141">
        <v>0</v>
      </c>
      <c r="V219" s="141">
        <v>0</v>
      </c>
      <c r="W219" s="141">
        <v>166.217285156</v>
      </c>
      <c r="X219" s="140">
        <v>10.5406332</v>
      </c>
      <c r="Y219" s="249">
        <v>0</v>
      </c>
      <c r="Z219" s="256"/>
      <c r="AA219" s="254">
        <f t="shared" si="3"/>
        <v>19.937021763019999</v>
      </c>
    </row>
    <row r="220" spans="1:27" ht="12.75" customHeight="1" x14ac:dyDescent="0.2">
      <c r="A220" s="559" t="s">
        <v>366</v>
      </c>
      <c r="B220" s="146" t="s">
        <v>223</v>
      </c>
      <c r="C220" s="143">
        <v>116.902518309</v>
      </c>
      <c r="D220" s="143">
        <v>116.902518309</v>
      </c>
      <c r="E220" s="11">
        <v>391.55672207999999</v>
      </c>
      <c r="F220" s="11">
        <v>391.55672207999999</v>
      </c>
      <c r="G220" s="11">
        <v>215.25127618953999</v>
      </c>
      <c r="H220" s="11">
        <v>215.25127618953999</v>
      </c>
      <c r="I220" s="243">
        <v>136.50708636785001</v>
      </c>
      <c r="J220" s="243">
        <v>136.50708636785001</v>
      </c>
      <c r="K220" s="142">
        <v>382.51297022710003</v>
      </c>
      <c r="L220" s="142">
        <v>382.51297022710003</v>
      </c>
      <c r="M220" s="208">
        <v>92.212541687200002</v>
      </c>
      <c r="N220" s="208">
        <v>92.212541687200002</v>
      </c>
      <c r="O220" s="142">
        <v>253.19463641830001</v>
      </c>
      <c r="P220" s="142">
        <v>253.19463641830001</v>
      </c>
      <c r="Q220" s="142">
        <v>327.911140155</v>
      </c>
      <c r="R220" s="142">
        <v>327.911140155</v>
      </c>
      <c r="S220" s="142">
        <v>52.776625976010003</v>
      </c>
      <c r="T220" s="142">
        <v>52.776625976010003</v>
      </c>
      <c r="U220" s="142">
        <v>565.42678999860004</v>
      </c>
      <c r="V220" s="142">
        <v>160.927336693</v>
      </c>
      <c r="W220" s="142">
        <v>93.818472055599997</v>
      </c>
      <c r="X220" s="11">
        <v>191.18838339999999</v>
      </c>
      <c r="Y220" s="247">
        <v>124.93125240000001</v>
      </c>
      <c r="Z220" s="256"/>
      <c r="AA220" s="252">
        <f t="shared" si="3"/>
        <v>220.60622910292173</v>
      </c>
    </row>
    <row r="221" spans="1:27" ht="12.75" customHeight="1" x14ac:dyDescent="0.2">
      <c r="A221" s="559"/>
      <c r="B221" s="147" t="s">
        <v>224</v>
      </c>
      <c r="C221" s="144">
        <v>1.2265111019699999</v>
      </c>
      <c r="D221" s="144">
        <v>1.2265111019699999</v>
      </c>
      <c r="E221" s="15">
        <v>29.9214067429</v>
      </c>
      <c r="F221" s="15">
        <v>29.9214067429</v>
      </c>
      <c r="G221" s="15">
        <v>35.358193137470003</v>
      </c>
      <c r="H221" s="15">
        <v>35.358193137470003</v>
      </c>
      <c r="I221" s="244">
        <v>16.057429650940001</v>
      </c>
      <c r="J221" s="244">
        <v>16.057429650940001</v>
      </c>
      <c r="K221" s="139">
        <v>114.92594127453</v>
      </c>
      <c r="L221" s="139">
        <v>114.92594127453</v>
      </c>
      <c r="M221" s="206">
        <v>9.8718858078</v>
      </c>
      <c r="N221" s="206">
        <v>9.8718858078</v>
      </c>
      <c r="O221" s="139">
        <v>30.64785531854</v>
      </c>
      <c r="P221" s="139">
        <v>30.64785531854</v>
      </c>
      <c r="Q221" s="139">
        <v>162.42153724100001</v>
      </c>
      <c r="R221" s="139">
        <v>162.42153724100001</v>
      </c>
      <c r="S221" s="139">
        <v>57.930213840649998</v>
      </c>
      <c r="T221" s="139">
        <v>57.930213840649998</v>
      </c>
      <c r="U221" s="139">
        <v>624.90251862989999</v>
      </c>
      <c r="V221" s="139">
        <v>146.17359781299999</v>
      </c>
      <c r="W221" s="139">
        <v>403.66271033800001</v>
      </c>
      <c r="X221" s="15">
        <v>650.64498649999996</v>
      </c>
      <c r="Y221" s="248">
        <v>664.95666600000004</v>
      </c>
      <c r="Z221" s="256"/>
      <c r="AA221" s="253">
        <f t="shared" si="3"/>
        <v>148.13314902228262</v>
      </c>
    </row>
    <row r="222" spans="1:27" ht="12.75" customHeight="1" x14ac:dyDescent="0.2">
      <c r="A222" s="559"/>
      <c r="B222" s="147" t="s">
        <v>225</v>
      </c>
      <c r="C222" s="144">
        <v>146.8932414503</v>
      </c>
      <c r="D222" s="144">
        <v>146.8932414503</v>
      </c>
      <c r="E222" s="15">
        <v>115.03937007841</v>
      </c>
      <c r="F222" s="15">
        <v>115.03937007841</v>
      </c>
      <c r="G222" s="15">
        <v>247.52086292601001</v>
      </c>
      <c r="H222" s="15">
        <v>247.52086292601001</v>
      </c>
      <c r="I222" s="244">
        <v>168.31732563649001</v>
      </c>
      <c r="J222" s="244">
        <v>168.31732563649001</v>
      </c>
      <c r="K222" s="139">
        <v>473.40783383629997</v>
      </c>
      <c r="L222" s="139">
        <v>473.40783383629997</v>
      </c>
      <c r="M222" s="206">
        <v>122.00239264242001</v>
      </c>
      <c r="N222" s="206">
        <v>122.00239264242001</v>
      </c>
      <c r="O222" s="139">
        <v>95.949462890700005</v>
      </c>
      <c r="P222" s="139">
        <v>95.949462890700005</v>
      </c>
      <c r="Q222" s="139">
        <v>151.18865033677</v>
      </c>
      <c r="R222" s="139">
        <v>151.18865033677</v>
      </c>
      <c r="S222" s="139">
        <v>74.948162240870005</v>
      </c>
      <c r="T222" s="139">
        <v>74.948162240870005</v>
      </c>
      <c r="U222" s="139">
        <v>189.4261220098</v>
      </c>
      <c r="V222" s="139">
        <v>175.061170578</v>
      </c>
      <c r="W222" s="139">
        <v>23.148230919500001</v>
      </c>
      <c r="X222" s="15">
        <v>108.2611698</v>
      </c>
      <c r="Y222" s="248">
        <v>29.869711200000001</v>
      </c>
      <c r="Z222" s="256"/>
      <c r="AA222" s="253">
        <f t="shared" si="3"/>
        <v>161.57830472103655</v>
      </c>
    </row>
    <row r="223" spans="1:27" ht="12.75" customHeight="1" thickBot="1" x14ac:dyDescent="0.25">
      <c r="A223" s="560"/>
      <c r="B223" s="148" t="s">
        <v>226</v>
      </c>
      <c r="C223" s="145">
        <v>0</v>
      </c>
      <c r="D223" s="145">
        <v>0</v>
      </c>
      <c r="E223" s="140">
        <v>117.019160894</v>
      </c>
      <c r="F223" s="140">
        <v>117.019160894</v>
      </c>
      <c r="G223" s="140">
        <v>16.450949928899998</v>
      </c>
      <c r="H223" s="140">
        <v>16.450949928899998</v>
      </c>
      <c r="I223" s="245">
        <v>1.1694736167999999</v>
      </c>
      <c r="J223" s="245">
        <v>1.1694736167999999</v>
      </c>
      <c r="K223" s="141">
        <v>88.922580750999998</v>
      </c>
      <c r="L223" s="141">
        <v>88.922580750999998</v>
      </c>
      <c r="M223" s="207">
        <v>0</v>
      </c>
      <c r="N223" s="207">
        <v>0</v>
      </c>
      <c r="O223" s="141">
        <v>0.43900240384599998</v>
      </c>
      <c r="P223" s="141">
        <v>0.43900240384599998</v>
      </c>
      <c r="Q223" s="141">
        <v>167.680397282</v>
      </c>
      <c r="R223" s="141">
        <v>167.680397282</v>
      </c>
      <c r="S223" s="141">
        <v>106.969176762</v>
      </c>
      <c r="T223" s="141">
        <v>106.969176762</v>
      </c>
      <c r="U223" s="141">
        <v>431.70824257999999</v>
      </c>
      <c r="V223" s="141">
        <v>22.936484813700002</v>
      </c>
      <c r="W223" s="141">
        <v>16.9290301984</v>
      </c>
      <c r="X223" s="140">
        <v>2544.7270097000001</v>
      </c>
      <c r="Y223" s="249">
        <v>417.54379360000001</v>
      </c>
      <c r="Z223" s="256"/>
      <c r="AA223" s="254">
        <f t="shared" si="3"/>
        <v>192.65852365953006</v>
      </c>
    </row>
    <row r="224" spans="1:27" ht="12.75" customHeight="1" x14ac:dyDescent="0.2">
      <c r="A224" s="559" t="s">
        <v>367</v>
      </c>
      <c r="B224" s="146" t="s">
        <v>223</v>
      </c>
      <c r="C224" s="143">
        <v>24.596606274599999</v>
      </c>
      <c r="D224" s="143">
        <v>24.596606274599999</v>
      </c>
      <c r="E224" s="11">
        <v>548.66217672400001</v>
      </c>
      <c r="F224" s="11">
        <v>548.66217672400001</v>
      </c>
      <c r="G224" s="11">
        <v>19.200774629200001</v>
      </c>
      <c r="H224" s="11">
        <v>19.200774629200001</v>
      </c>
      <c r="I224" s="243">
        <v>40.885978929967003</v>
      </c>
      <c r="J224" s="243">
        <v>40.885978929967003</v>
      </c>
      <c r="K224" s="142">
        <v>59.8963904748</v>
      </c>
      <c r="L224" s="142">
        <v>59.8963904748</v>
      </c>
      <c r="M224" s="208">
        <v>40.740292388599997</v>
      </c>
      <c r="N224" s="208">
        <v>40.740292388599997</v>
      </c>
      <c r="O224" s="142">
        <v>17.374228200600001</v>
      </c>
      <c r="P224" s="142">
        <v>17.374228200600001</v>
      </c>
      <c r="Q224" s="142">
        <v>9.0846296280200001</v>
      </c>
      <c r="R224" s="142">
        <v>9.0846296280200001</v>
      </c>
      <c r="S224" s="142">
        <v>0</v>
      </c>
      <c r="T224" s="142">
        <v>0</v>
      </c>
      <c r="U224" s="142">
        <v>28.990860041200001</v>
      </c>
      <c r="V224" s="142">
        <v>10.376523435099999</v>
      </c>
      <c r="W224" s="142">
        <v>6.7086440577699999</v>
      </c>
      <c r="X224" s="11">
        <v>47.382551999999997</v>
      </c>
      <c r="Y224" s="247">
        <v>0</v>
      </c>
      <c r="Z224" s="256"/>
      <c r="AA224" s="252">
        <f t="shared" si="3"/>
        <v>70.188727566680171</v>
      </c>
    </row>
    <row r="225" spans="1:27" ht="12.75" customHeight="1" x14ac:dyDescent="0.2">
      <c r="A225" s="559"/>
      <c r="B225" s="147" t="s">
        <v>224</v>
      </c>
      <c r="C225" s="144">
        <v>685.75168679039996</v>
      </c>
      <c r="D225" s="144">
        <v>685.75168679039996</v>
      </c>
      <c r="E225" s="15">
        <v>354.73045650519998</v>
      </c>
      <c r="F225" s="15">
        <v>354.73045650519998</v>
      </c>
      <c r="G225" s="15">
        <v>261.12086202400002</v>
      </c>
      <c r="H225" s="15">
        <v>261.12086202400002</v>
      </c>
      <c r="I225" s="244">
        <v>360.06178977241001</v>
      </c>
      <c r="J225" s="244">
        <v>360.06178977241001</v>
      </c>
      <c r="K225" s="139">
        <v>561.40176156869995</v>
      </c>
      <c r="L225" s="139">
        <v>561.40176156869995</v>
      </c>
      <c r="M225" s="206">
        <v>547.56387227271398</v>
      </c>
      <c r="N225" s="206">
        <v>547.56387227271398</v>
      </c>
      <c r="O225" s="139">
        <v>750.29051159400001</v>
      </c>
      <c r="P225" s="139">
        <v>750.29051159400001</v>
      </c>
      <c r="Q225" s="139">
        <v>1230.5114181066399</v>
      </c>
      <c r="R225" s="139">
        <v>1230.5114181066399</v>
      </c>
      <c r="S225" s="139">
        <v>273.123105522</v>
      </c>
      <c r="T225" s="139">
        <v>273.123105522</v>
      </c>
      <c r="U225" s="139">
        <v>240.98850434299999</v>
      </c>
      <c r="V225" s="139">
        <v>1006.82644384</v>
      </c>
      <c r="W225" s="139">
        <v>516.81059126399998</v>
      </c>
      <c r="X225" s="15">
        <v>2419.9771679999999</v>
      </c>
      <c r="Y225" s="248">
        <v>1233.0119844000001</v>
      </c>
      <c r="Z225" s="256"/>
      <c r="AA225" s="253">
        <f t="shared" si="3"/>
        <v>672.46633131126646</v>
      </c>
    </row>
    <row r="226" spans="1:27" ht="12.75" customHeight="1" x14ac:dyDescent="0.2">
      <c r="A226" s="559"/>
      <c r="B226" s="147" t="s">
        <v>225</v>
      </c>
      <c r="C226" s="144">
        <v>0</v>
      </c>
      <c r="D226" s="144">
        <v>0</v>
      </c>
      <c r="E226" s="15">
        <v>5.1524294670900002</v>
      </c>
      <c r="F226" s="15">
        <v>5.1524294670900002</v>
      </c>
      <c r="G226" s="15">
        <v>4.9274137717690003</v>
      </c>
      <c r="H226" s="15">
        <v>4.9274137717690003</v>
      </c>
      <c r="I226" s="244">
        <v>18.872114701699999</v>
      </c>
      <c r="J226" s="244">
        <v>18.872114701699999</v>
      </c>
      <c r="K226" s="139">
        <v>4.0058969351</v>
      </c>
      <c r="L226" s="139">
        <v>4.0058969351</v>
      </c>
      <c r="M226" s="206">
        <v>4.4639155321799997</v>
      </c>
      <c r="N226" s="206">
        <v>4.4639155321799997</v>
      </c>
      <c r="O226" s="139">
        <v>16.2926537299</v>
      </c>
      <c r="P226" s="139">
        <v>16.2926537299</v>
      </c>
      <c r="Q226" s="139">
        <v>0</v>
      </c>
      <c r="R226" s="139">
        <v>0</v>
      </c>
      <c r="S226" s="139">
        <v>0</v>
      </c>
      <c r="T226" s="139">
        <v>0</v>
      </c>
      <c r="U226" s="139">
        <v>0</v>
      </c>
      <c r="V226" s="139">
        <v>50.194159090500001</v>
      </c>
      <c r="W226" s="139">
        <v>0.63411458333399995</v>
      </c>
      <c r="X226" s="15">
        <v>12.19876</v>
      </c>
      <c r="Y226" s="248">
        <v>0</v>
      </c>
      <c r="Z226" s="256"/>
      <c r="AA226" s="253">
        <f t="shared" si="3"/>
        <v>7.411125302143998</v>
      </c>
    </row>
    <row r="227" spans="1:27" ht="12.75" customHeight="1" thickBot="1" x14ac:dyDescent="0.25">
      <c r="A227" s="560"/>
      <c r="B227" s="148" t="s">
        <v>226</v>
      </c>
      <c r="C227" s="145">
        <v>0</v>
      </c>
      <c r="D227" s="145">
        <v>0</v>
      </c>
      <c r="E227" s="140">
        <v>0</v>
      </c>
      <c r="F227" s="140">
        <v>0</v>
      </c>
      <c r="G227" s="140">
        <v>0</v>
      </c>
      <c r="H227" s="140">
        <v>0</v>
      </c>
      <c r="I227" s="245">
        <v>30.415882457399999</v>
      </c>
      <c r="J227" s="245">
        <v>30.415882457399999</v>
      </c>
      <c r="K227" s="141">
        <v>26.2578312801</v>
      </c>
      <c r="L227" s="141">
        <v>26.2578312801</v>
      </c>
      <c r="M227" s="207">
        <v>9.5493889232699996</v>
      </c>
      <c r="N227" s="207">
        <v>9.5493889232699996</v>
      </c>
      <c r="O227" s="141">
        <v>0</v>
      </c>
      <c r="P227" s="141">
        <v>0</v>
      </c>
      <c r="Q227" s="141">
        <v>0</v>
      </c>
      <c r="R227" s="141">
        <v>0</v>
      </c>
      <c r="S227" s="141">
        <v>0</v>
      </c>
      <c r="T227" s="141">
        <v>0</v>
      </c>
      <c r="U227" s="141">
        <v>2452.0881314869998</v>
      </c>
      <c r="V227" s="141">
        <v>0</v>
      </c>
      <c r="W227" s="141">
        <v>0</v>
      </c>
      <c r="X227" s="140">
        <v>0</v>
      </c>
      <c r="Y227" s="249">
        <v>0</v>
      </c>
      <c r="Z227" s="256"/>
      <c r="AA227" s="254">
        <f t="shared" si="3"/>
        <v>112.37105812211041</v>
      </c>
    </row>
    <row r="228" spans="1:27" ht="12.75" customHeight="1" x14ac:dyDescent="0.2">
      <c r="A228" s="559" t="s">
        <v>368</v>
      </c>
      <c r="B228" s="146" t="s">
        <v>223</v>
      </c>
      <c r="C228" s="143">
        <v>161.4928324</v>
      </c>
      <c r="D228" s="143">
        <v>161.4928324</v>
      </c>
      <c r="E228" s="11">
        <v>362.90957708899998</v>
      </c>
      <c r="F228" s="11">
        <v>362.90957708899998</v>
      </c>
      <c r="G228" s="11">
        <v>190.53702059599999</v>
      </c>
      <c r="H228" s="11">
        <v>190.53702059599999</v>
      </c>
      <c r="I228" s="243">
        <v>83.023716517799997</v>
      </c>
      <c r="J228" s="243">
        <v>83.023716517799997</v>
      </c>
      <c r="K228" s="142">
        <v>570.82901539500006</v>
      </c>
      <c r="L228" s="142">
        <v>570.82901539500006</v>
      </c>
      <c r="M228" s="208">
        <v>45.1351732336</v>
      </c>
      <c r="N228" s="208">
        <v>45.1351732336</v>
      </c>
      <c r="O228" s="142">
        <v>42.802734375</v>
      </c>
      <c r="P228" s="142">
        <v>42.802734375</v>
      </c>
      <c r="Q228" s="142">
        <v>278.648065476</v>
      </c>
      <c r="R228" s="142">
        <v>278.648065476</v>
      </c>
      <c r="S228" s="142">
        <v>47.123551100489998</v>
      </c>
      <c r="T228" s="142">
        <v>47.123551100489998</v>
      </c>
      <c r="U228" s="142">
        <v>272.93656289569998</v>
      </c>
      <c r="V228" s="142">
        <v>107.987450123</v>
      </c>
      <c r="W228" s="142">
        <v>179.44223257300001</v>
      </c>
      <c r="X228" s="11">
        <v>217.2051759</v>
      </c>
      <c r="Y228" s="247">
        <v>93.560153600000007</v>
      </c>
      <c r="Z228" s="256"/>
      <c r="AA228" s="252">
        <f t="shared" si="3"/>
        <v>192.87543249815135</v>
      </c>
    </row>
    <row r="229" spans="1:27" ht="12.75" customHeight="1" x14ac:dyDescent="0.2">
      <c r="A229" s="559"/>
      <c r="B229" s="147" t="s">
        <v>224</v>
      </c>
      <c r="C229" s="144">
        <v>20.432248673299998</v>
      </c>
      <c r="D229" s="144">
        <v>20.432248673299998</v>
      </c>
      <c r="E229" s="15">
        <v>18.687376774379999</v>
      </c>
      <c r="F229" s="15">
        <v>18.687376774379999</v>
      </c>
      <c r="G229" s="15">
        <v>10.9168590199</v>
      </c>
      <c r="H229" s="15">
        <v>10.9168590199</v>
      </c>
      <c r="I229" s="244">
        <v>19.8387276785</v>
      </c>
      <c r="J229" s="244">
        <v>19.8387276785</v>
      </c>
      <c r="K229" s="139">
        <v>84.724235983400007</v>
      </c>
      <c r="L229" s="139">
        <v>84.724235983400007</v>
      </c>
      <c r="M229" s="206">
        <v>34.6640115489</v>
      </c>
      <c r="N229" s="206">
        <v>34.6640115489</v>
      </c>
      <c r="O229" s="139">
        <v>82.340388371399996</v>
      </c>
      <c r="P229" s="139">
        <v>82.340388371399996</v>
      </c>
      <c r="Q229" s="139">
        <v>224.70303199400001</v>
      </c>
      <c r="R229" s="139">
        <v>224.70303199400001</v>
      </c>
      <c r="S229" s="139">
        <v>39.069525912400003</v>
      </c>
      <c r="T229" s="139">
        <v>39.069525912400003</v>
      </c>
      <c r="U229" s="139">
        <v>471.52846500300001</v>
      </c>
      <c r="V229" s="139">
        <v>312.49410796199999</v>
      </c>
      <c r="W229" s="139">
        <v>223.452223559</v>
      </c>
      <c r="X229" s="15">
        <v>1031.9505841</v>
      </c>
      <c r="Y229" s="248">
        <v>471.5937472</v>
      </c>
      <c r="Z229" s="256"/>
      <c r="AA229" s="253">
        <f t="shared" si="3"/>
        <v>155.7292147711461</v>
      </c>
    </row>
    <row r="230" spans="1:27" ht="12.75" customHeight="1" x14ac:dyDescent="0.2">
      <c r="A230" s="559"/>
      <c r="B230" s="147" t="s">
        <v>225</v>
      </c>
      <c r="C230" s="144">
        <v>5.8685510023600003</v>
      </c>
      <c r="D230" s="144">
        <v>5.8685510023600003</v>
      </c>
      <c r="E230" s="15">
        <v>0</v>
      </c>
      <c r="F230" s="15">
        <v>0</v>
      </c>
      <c r="G230" s="15">
        <v>20.03946200283</v>
      </c>
      <c r="H230" s="15">
        <v>20.03946200283</v>
      </c>
      <c r="I230" s="244">
        <v>16.645507812470001</v>
      </c>
      <c r="J230" s="244">
        <v>16.645507812470001</v>
      </c>
      <c r="K230" s="139">
        <v>110.61569393371001</v>
      </c>
      <c r="L230" s="139">
        <v>110.61569393371001</v>
      </c>
      <c r="M230" s="206">
        <v>0.32257133152099998</v>
      </c>
      <c r="N230" s="206">
        <v>0.32257133152099998</v>
      </c>
      <c r="O230" s="139">
        <v>28.068716195899999</v>
      </c>
      <c r="P230" s="139">
        <v>28.068716195899999</v>
      </c>
      <c r="Q230" s="139">
        <v>47.966238839280003</v>
      </c>
      <c r="R230" s="139">
        <v>47.966238839280003</v>
      </c>
      <c r="S230" s="139">
        <v>9.8049002289809994</v>
      </c>
      <c r="T230" s="139">
        <v>9.8049002289809994</v>
      </c>
      <c r="U230" s="139">
        <v>51.532052546800003</v>
      </c>
      <c r="V230" s="139">
        <v>55.977421045299998</v>
      </c>
      <c r="W230" s="139">
        <v>51.363281250199996</v>
      </c>
      <c r="X230" s="15">
        <v>4.8486966999999996</v>
      </c>
      <c r="Y230" s="248">
        <v>6.4006524000000002</v>
      </c>
      <c r="Z230" s="256"/>
      <c r="AA230" s="253">
        <f t="shared" si="3"/>
        <v>28.208060288539301</v>
      </c>
    </row>
    <row r="231" spans="1:27" ht="12.75" customHeight="1" thickBot="1" x14ac:dyDescent="0.25">
      <c r="A231" s="560"/>
      <c r="B231" s="148" t="s">
        <v>226</v>
      </c>
      <c r="C231" s="145">
        <v>0</v>
      </c>
      <c r="D231" s="145">
        <v>0</v>
      </c>
      <c r="E231" s="140">
        <v>388.11413150599998</v>
      </c>
      <c r="F231" s="140">
        <v>388.11413150599998</v>
      </c>
      <c r="G231" s="140">
        <v>93.063520951499996</v>
      </c>
      <c r="H231" s="140">
        <v>93.063520951499996</v>
      </c>
      <c r="I231" s="245">
        <v>0</v>
      </c>
      <c r="J231" s="245">
        <v>0</v>
      </c>
      <c r="K231" s="141">
        <v>37.515337775699997</v>
      </c>
      <c r="L231" s="141">
        <v>37.515337775699997</v>
      </c>
      <c r="M231" s="207">
        <v>0</v>
      </c>
      <c r="N231" s="207">
        <v>0</v>
      </c>
      <c r="O231" s="141">
        <v>0</v>
      </c>
      <c r="P231" s="141">
        <v>0</v>
      </c>
      <c r="Q231" s="141">
        <v>0</v>
      </c>
      <c r="R231" s="141">
        <v>0</v>
      </c>
      <c r="S231" s="141">
        <v>0</v>
      </c>
      <c r="T231" s="141">
        <v>0</v>
      </c>
      <c r="U231" s="141">
        <v>1249.29582725</v>
      </c>
      <c r="V231" s="141">
        <v>0</v>
      </c>
      <c r="W231" s="141">
        <v>0</v>
      </c>
      <c r="X231" s="140">
        <v>109.54767289999999</v>
      </c>
      <c r="Y231" s="249">
        <v>0</v>
      </c>
      <c r="Z231" s="256"/>
      <c r="AA231" s="254">
        <f t="shared" si="3"/>
        <v>104.18389046158261</v>
      </c>
    </row>
    <row r="232" spans="1:27" ht="12.75" customHeight="1" x14ac:dyDescent="0.2">
      <c r="A232" s="559" t="s">
        <v>369</v>
      </c>
      <c r="B232" s="146" t="s">
        <v>223</v>
      </c>
      <c r="C232" s="143">
        <v>0</v>
      </c>
      <c r="D232" s="143">
        <v>0</v>
      </c>
      <c r="E232" s="11">
        <v>0</v>
      </c>
      <c r="F232" s="11">
        <v>0</v>
      </c>
      <c r="G232" s="11">
        <v>7.6300526494599996</v>
      </c>
      <c r="H232" s="11">
        <v>7.6300526494599996</v>
      </c>
      <c r="I232" s="243">
        <v>22.685449218799999</v>
      </c>
      <c r="J232" s="243">
        <v>22.685449218799999</v>
      </c>
      <c r="K232" s="142">
        <v>59.228283691510001</v>
      </c>
      <c r="L232" s="142">
        <v>59.228283691510001</v>
      </c>
      <c r="M232" s="208">
        <v>0.74467449381200002</v>
      </c>
      <c r="N232" s="208">
        <v>0.74467449381200002</v>
      </c>
      <c r="O232" s="142">
        <v>2.90771648045</v>
      </c>
      <c r="P232" s="142">
        <v>2.90771648045</v>
      </c>
      <c r="Q232" s="142">
        <v>1.0895241477299999</v>
      </c>
      <c r="R232" s="142">
        <v>1.0895241477299999</v>
      </c>
      <c r="S232" s="142">
        <v>0</v>
      </c>
      <c r="T232" s="142">
        <v>0</v>
      </c>
      <c r="U232" s="142">
        <v>0</v>
      </c>
      <c r="V232" s="142">
        <v>0</v>
      </c>
      <c r="W232" s="142">
        <v>0</v>
      </c>
      <c r="X232" s="11">
        <v>0</v>
      </c>
      <c r="Y232" s="247">
        <v>0</v>
      </c>
      <c r="Z232" s="256"/>
      <c r="AA232" s="252">
        <f t="shared" si="3"/>
        <v>8.1987565810227832</v>
      </c>
    </row>
    <row r="233" spans="1:27" ht="12.75" customHeight="1" x14ac:dyDescent="0.2">
      <c r="A233" s="559"/>
      <c r="B233" s="147" t="s">
        <v>224</v>
      </c>
      <c r="C233" s="144">
        <v>0</v>
      </c>
      <c r="D233" s="144">
        <v>0</v>
      </c>
      <c r="E233" s="15">
        <v>0</v>
      </c>
      <c r="F233" s="15">
        <v>0</v>
      </c>
      <c r="G233" s="15">
        <v>0</v>
      </c>
      <c r="H233" s="15">
        <v>0</v>
      </c>
      <c r="I233" s="244">
        <v>0</v>
      </c>
      <c r="J233" s="244">
        <v>0</v>
      </c>
      <c r="K233" s="139">
        <v>0</v>
      </c>
      <c r="L233" s="139">
        <v>0</v>
      </c>
      <c r="M233" s="206">
        <v>0</v>
      </c>
      <c r="N233" s="206">
        <v>0</v>
      </c>
      <c r="O233" s="139">
        <v>1.1286293143699999</v>
      </c>
      <c r="P233" s="139">
        <v>1.1286293143699999</v>
      </c>
      <c r="Q233" s="139">
        <v>0</v>
      </c>
      <c r="R233" s="139">
        <v>0</v>
      </c>
      <c r="S233" s="139">
        <v>0</v>
      </c>
      <c r="T233" s="139">
        <v>0</v>
      </c>
      <c r="U233" s="139">
        <v>0</v>
      </c>
      <c r="V233" s="139">
        <v>0</v>
      </c>
      <c r="W233" s="139">
        <v>0</v>
      </c>
      <c r="X233" s="15">
        <v>0</v>
      </c>
      <c r="Y233" s="248">
        <v>0</v>
      </c>
      <c r="Z233" s="256"/>
      <c r="AA233" s="253">
        <f t="shared" si="3"/>
        <v>9.8141679510434773E-2</v>
      </c>
    </row>
    <row r="234" spans="1:27" ht="12.75" customHeight="1" x14ac:dyDescent="0.2">
      <c r="A234" s="559"/>
      <c r="B234" s="147" t="s">
        <v>225</v>
      </c>
      <c r="C234" s="144">
        <v>0</v>
      </c>
      <c r="D234" s="144">
        <v>0</v>
      </c>
      <c r="E234" s="15">
        <v>0</v>
      </c>
      <c r="F234" s="15">
        <v>0</v>
      </c>
      <c r="G234" s="15">
        <v>0</v>
      </c>
      <c r="H234" s="15">
        <v>0</v>
      </c>
      <c r="I234" s="244">
        <v>20.152954101563001</v>
      </c>
      <c r="J234" s="244">
        <v>20.152954101563001</v>
      </c>
      <c r="K234" s="139">
        <v>1.0145833333300001</v>
      </c>
      <c r="L234" s="139">
        <v>1.0145833333300001</v>
      </c>
      <c r="M234" s="206">
        <v>1.2280953322799999</v>
      </c>
      <c r="N234" s="206">
        <v>1.2280953322799999</v>
      </c>
      <c r="O234" s="139">
        <v>0.17854399441300001</v>
      </c>
      <c r="P234" s="139">
        <v>0.17854399441300001</v>
      </c>
      <c r="Q234" s="139">
        <v>0</v>
      </c>
      <c r="R234" s="139">
        <v>0</v>
      </c>
      <c r="S234" s="139">
        <v>0</v>
      </c>
      <c r="T234" s="139">
        <v>0</v>
      </c>
      <c r="U234" s="139">
        <v>0</v>
      </c>
      <c r="V234" s="139">
        <v>0</v>
      </c>
      <c r="W234" s="139">
        <v>0</v>
      </c>
      <c r="X234" s="15">
        <v>2.9478042000000002</v>
      </c>
      <c r="Y234" s="248">
        <v>0</v>
      </c>
      <c r="Z234" s="256"/>
      <c r="AA234" s="253">
        <f t="shared" si="3"/>
        <v>2.0911372923118261</v>
      </c>
    </row>
    <row r="235" spans="1:27" ht="12.75" customHeight="1" thickBot="1" x14ac:dyDescent="0.25">
      <c r="A235" s="560"/>
      <c r="B235" s="148" t="s">
        <v>226</v>
      </c>
      <c r="C235" s="145">
        <v>0</v>
      </c>
      <c r="D235" s="145">
        <v>0</v>
      </c>
      <c r="E235" s="140">
        <v>0</v>
      </c>
      <c r="F235" s="140">
        <v>0</v>
      </c>
      <c r="G235" s="140">
        <v>0</v>
      </c>
      <c r="H235" s="140">
        <v>0</v>
      </c>
      <c r="I235" s="245">
        <v>0</v>
      </c>
      <c r="J235" s="245">
        <v>0</v>
      </c>
      <c r="K235" s="141">
        <v>0</v>
      </c>
      <c r="L235" s="141">
        <v>0</v>
      </c>
      <c r="M235" s="207">
        <v>0</v>
      </c>
      <c r="N235" s="207">
        <v>0</v>
      </c>
      <c r="O235" s="141">
        <v>0</v>
      </c>
      <c r="P235" s="141">
        <v>0</v>
      </c>
      <c r="Q235" s="141">
        <v>0</v>
      </c>
      <c r="R235" s="141">
        <v>0</v>
      </c>
      <c r="S235" s="141">
        <v>0</v>
      </c>
      <c r="T235" s="141">
        <v>0</v>
      </c>
      <c r="U235" s="141">
        <v>0</v>
      </c>
      <c r="V235" s="141">
        <v>0</v>
      </c>
      <c r="W235" s="141">
        <v>0</v>
      </c>
      <c r="X235" s="140">
        <v>0</v>
      </c>
      <c r="Y235" s="249">
        <v>0</v>
      </c>
      <c r="Z235" s="256"/>
      <c r="AA235" s="254">
        <f t="shared" si="3"/>
        <v>0</v>
      </c>
    </row>
    <row r="236" spans="1:27" ht="12.75" customHeight="1" x14ac:dyDescent="0.2">
      <c r="A236" s="559" t="s">
        <v>370</v>
      </c>
      <c r="B236" s="146" t="s">
        <v>223</v>
      </c>
      <c r="C236" s="143">
        <v>40.620634191199997</v>
      </c>
      <c r="D236" s="143">
        <v>40.620634191199997</v>
      </c>
      <c r="E236" s="11">
        <v>18.150802752299999</v>
      </c>
      <c r="F236" s="11">
        <v>18.150802752299999</v>
      </c>
      <c r="G236" s="11">
        <v>7.5229048295599998</v>
      </c>
      <c r="H236" s="11">
        <v>7.5229048295599998</v>
      </c>
      <c r="I236" s="243">
        <v>0</v>
      </c>
      <c r="J236" s="243">
        <v>0</v>
      </c>
      <c r="K236" s="142">
        <v>17.6972844051</v>
      </c>
      <c r="L236" s="142">
        <v>17.6972844051</v>
      </c>
      <c r="M236" s="208">
        <v>5.1702312809400004</v>
      </c>
      <c r="N236" s="208">
        <v>5.1702312809400004</v>
      </c>
      <c r="O236" s="142">
        <v>0.64434223790400003</v>
      </c>
      <c r="P236" s="142">
        <v>0.64434223790400003</v>
      </c>
      <c r="Q236" s="142">
        <v>0</v>
      </c>
      <c r="R236" s="142">
        <v>0</v>
      </c>
      <c r="S236" s="142">
        <v>0</v>
      </c>
      <c r="T236" s="142">
        <v>0</v>
      </c>
      <c r="U236" s="142">
        <v>0</v>
      </c>
      <c r="V236" s="142">
        <v>3.7070344947299998</v>
      </c>
      <c r="W236" s="142">
        <v>5.1125488281299996</v>
      </c>
      <c r="X236" s="11">
        <v>0</v>
      </c>
      <c r="Y236" s="247">
        <v>0</v>
      </c>
      <c r="Z236" s="256"/>
      <c r="AA236" s="252">
        <f t="shared" si="3"/>
        <v>8.1926949007333896</v>
      </c>
    </row>
    <row r="237" spans="1:27" ht="12.75" customHeight="1" x14ac:dyDescent="0.2">
      <c r="A237" s="559"/>
      <c r="B237" s="147" t="s">
        <v>224</v>
      </c>
      <c r="C237" s="144">
        <v>291.61810661800001</v>
      </c>
      <c r="D237" s="144">
        <v>291.61810661800001</v>
      </c>
      <c r="E237" s="15">
        <v>101.609590023</v>
      </c>
      <c r="F237" s="15">
        <v>101.609590023</v>
      </c>
      <c r="G237" s="15">
        <v>202.72931463089</v>
      </c>
      <c r="H237" s="15">
        <v>202.72931463089</v>
      </c>
      <c r="I237" s="244">
        <v>0</v>
      </c>
      <c r="J237" s="244">
        <v>0</v>
      </c>
      <c r="K237" s="139">
        <v>15.008394681485001</v>
      </c>
      <c r="L237" s="139">
        <v>15.008394681485001</v>
      </c>
      <c r="M237" s="206">
        <v>0.226021039604</v>
      </c>
      <c r="N237" s="206">
        <v>0.226021039604</v>
      </c>
      <c r="O237" s="139">
        <v>85.237273185600003</v>
      </c>
      <c r="P237" s="139">
        <v>85.237273185600003</v>
      </c>
      <c r="Q237" s="139">
        <v>0</v>
      </c>
      <c r="R237" s="139">
        <v>0</v>
      </c>
      <c r="S237" s="139">
        <v>0</v>
      </c>
      <c r="T237" s="139">
        <v>0</v>
      </c>
      <c r="U237" s="139">
        <v>0</v>
      </c>
      <c r="V237" s="139">
        <v>148.85169278800001</v>
      </c>
      <c r="W237" s="139">
        <v>5.8259277343799996</v>
      </c>
      <c r="X237" s="15">
        <v>115.29076360000001</v>
      </c>
      <c r="Y237" s="248">
        <v>29.497192200000001</v>
      </c>
      <c r="Z237" s="256"/>
      <c r="AA237" s="253">
        <f t="shared" si="3"/>
        <v>73.579259855632088</v>
      </c>
    </row>
    <row r="238" spans="1:27" ht="12.75" customHeight="1" x14ac:dyDescent="0.2">
      <c r="A238" s="559"/>
      <c r="B238" s="147" t="s">
        <v>225</v>
      </c>
      <c r="C238" s="144">
        <v>0</v>
      </c>
      <c r="D238" s="144">
        <v>0</v>
      </c>
      <c r="E238" s="15">
        <v>0</v>
      </c>
      <c r="F238" s="15">
        <v>0</v>
      </c>
      <c r="G238" s="15">
        <v>0</v>
      </c>
      <c r="H238" s="15">
        <v>0</v>
      </c>
      <c r="I238" s="244">
        <v>6.3625686233199996</v>
      </c>
      <c r="J238" s="244">
        <v>6.3625686233199996</v>
      </c>
      <c r="K238" s="139">
        <v>0</v>
      </c>
      <c r="L238" s="139">
        <v>0</v>
      </c>
      <c r="M238" s="206">
        <v>3.39031559406</v>
      </c>
      <c r="N238" s="206">
        <v>3.39031559406</v>
      </c>
      <c r="O238" s="139">
        <v>0.32217111895200001</v>
      </c>
      <c r="P238" s="139">
        <v>0.32217111895200001</v>
      </c>
      <c r="Q238" s="139">
        <v>0</v>
      </c>
      <c r="R238" s="139">
        <v>0</v>
      </c>
      <c r="S238" s="139">
        <v>0</v>
      </c>
      <c r="T238" s="139">
        <v>0</v>
      </c>
      <c r="U238" s="139">
        <v>0</v>
      </c>
      <c r="V238" s="139">
        <v>18.421109873799999</v>
      </c>
      <c r="W238" s="139">
        <v>13.4353027344</v>
      </c>
      <c r="X238" s="15">
        <v>1.3433468</v>
      </c>
      <c r="Y238" s="248">
        <v>0</v>
      </c>
      <c r="Z238" s="256"/>
      <c r="AA238" s="253">
        <f t="shared" si="3"/>
        <v>2.3195595687332169</v>
      </c>
    </row>
    <row r="239" spans="1:27" ht="12.75" customHeight="1" thickBot="1" x14ac:dyDescent="0.25">
      <c r="A239" s="560"/>
      <c r="B239" s="148" t="s">
        <v>226</v>
      </c>
      <c r="C239" s="145">
        <v>316.852136949</v>
      </c>
      <c r="D239" s="145">
        <v>316.852136949</v>
      </c>
      <c r="E239" s="140">
        <v>0</v>
      </c>
      <c r="F239" s="140">
        <v>0</v>
      </c>
      <c r="G239" s="140">
        <v>0</v>
      </c>
      <c r="H239" s="140">
        <v>0</v>
      </c>
      <c r="I239" s="245">
        <v>0</v>
      </c>
      <c r="J239" s="245">
        <v>0</v>
      </c>
      <c r="K239" s="141">
        <v>0</v>
      </c>
      <c r="L239" s="141">
        <v>0</v>
      </c>
      <c r="M239" s="207">
        <v>0</v>
      </c>
      <c r="N239" s="207">
        <v>0</v>
      </c>
      <c r="O239" s="141">
        <v>0</v>
      </c>
      <c r="P239" s="141">
        <v>0</v>
      </c>
      <c r="Q239" s="141">
        <v>0</v>
      </c>
      <c r="R239" s="141">
        <v>0</v>
      </c>
      <c r="S239" s="141">
        <v>0</v>
      </c>
      <c r="T239" s="141">
        <v>0</v>
      </c>
      <c r="U239" s="141">
        <v>0</v>
      </c>
      <c r="V239" s="141">
        <v>0</v>
      </c>
      <c r="W239" s="141">
        <v>2.02124023438</v>
      </c>
      <c r="X239" s="140">
        <v>0</v>
      </c>
      <c r="Y239" s="249">
        <v>0</v>
      </c>
      <c r="Z239" s="256"/>
      <c r="AA239" s="254">
        <f t="shared" si="3"/>
        <v>27.640239744886088</v>
      </c>
    </row>
    <row r="240" spans="1:27" ht="12.75" customHeight="1" x14ac:dyDescent="0.2">
      <c r="A240" s="559" t="s">
        <v>371</v>
      </c>
      <c r="B240" s="146" t="s">
        <v>223</v>
      </c>
      <c r="C240" s="143">
        <v>14.099724264700001</v>
      </c>
      <c r="D240" s="143">
        <v>14.099724264700001</v>
      </c>
      <c r="E240" s="11">
        <v>15.364293977399999</v>
      </c>
      <c r="F240" s="11">
        <v>15.364293977399999</v>
      </c>
      <c r="G240" s="11">
        <v>151.05285616090001</v>
      </c>
      <c r="H240" s="11">
        <v>151.05285616090001</v>
      </c>
      <c r="I240" s="243">
        <v>26.8583534363</v>
      </c>
      <c r="J240" s="243">
        <v>26.8583534363</v>
      </c>
      <c r="K240" s="142">
        <v>275.11036863808999</v>
      </c>
      <c r="L240" s="142">
        <v>275.11036863808999</v>
      </c>
      <c r="M240" s="208">
        <v>37.767640013399998</v>
      </c>
      <c r="N240" s="208">
        <v>37.767640013399998</v>
      </c>
      <c r="O240" s="142">
        <v>31.956956766400001</v>
      </c>
      <c r="P240" s="142">
        <v>31.956956766400001</v>
      </c>
      <c r="Q240" s="142">
        <v>32.8109002976</v>
      </c>
      <c r="R240" s="142">
        <v>32.8109002976</v>
      </c>
      <c r="S240" s="142">
        <v>36.5942498669</v>
      </c>
      <c r="T240" s="142">
        <v>36.5942498669</v>
      </c>
      <c r="U240" s="142">
        <v>14.4829510674</v>
      </c>
      <c r="V240" s="142">
        <v>41.550524771200003</v>
      </c>
      <c r="W240" s="142">
        <v>67.752776626499994</v>
      </c>
      <c r="X240" s="11">
        <v>32.297300399999997</v>
      </c>
      <c r="Y240" s="247">
        <v>16.794232099999999</v>
      </c>
      <c r="Z240" s="256"/>
      <c r="AA240" s="252">
        <f t="shared" si="3"/>
        <v>61.569933556890462</v>
      </c>
    </row>
    <row r="241" spans="1:27" ht="12.75" customHeight="1" x14ac:dyDescent="0.2">
      <c r="A241" s="559"/>
      <c r="B241" s="147" t="s">
        <v>224</v>
      </c>
      <c r="C241" s="144">
        <v>0</v>
      </c>
      <c r="D241" s="144">
        <v>0</v>
      </c>
      <c r="E241" s="15">
        <v>0</v>
      </c>
      <c r="F241" s="15">
        <v>0</v>
      </c>
      <c r="G241" s="15">
        <v>0.109750600962</v>
      </c>
      <c r="H241" s="15">
        <v>0.109750600962</v>
      </c>
      <c r="I241" s="244">
        <v>0</v>
      </c>
      <c r="J241" s="244">
        <v>0</v>
      </c>
      <c r="K241" s="139">
        <v>140.81828183100001</v>
      </c>
      <c r="L241" s="139">
        <v>140.81828183100001</v>
      </c>
      <c r="M241" s="206">
        <v>0</v>
      </c>
      <c r="N241" s="206">
        <v>0</v>
      </c>
      <c r="O241" s="139">
        <v>2.3779296875000001E-2</v>
      </c>
      <c r="P241" s="139">
        <v>2.3779296875000001E-2</v>
      </c>
      <c r="Q241" s="139">
        <v>0</v>
      </c>
      <c r="R241" s="139">
        <v>0</v>
      </c>
      <c r="S241" s="139">
        <v>0</v>
      </c>
      <c r="T241" s="139">
        <v>0</v>
      </c>
      <c r="U241" s="139">
        <v>1.38826214895</v>
      </c>
      <c r="V241" s="139">
        <v>0</v>
      </c>
      <c r="W241" s="139">
        <v>0</v>
      </c>
      <c r="X241" s="15">
        <v>148.95415</v>
      </c>
      <c r="Y241" s="248">
        <v>53.137658199999997</v>
      </c>
      <c r="Z241" s="256"/>
      <c r="AA241" s="253">
        <f t="shared" si="3"/>
        <v>21.103638861157563</v>
      </c>
    </row>
    <row r="242" spans="1:27" ht="12.75" customHeight="1" x14ac:dyDescent="0.2">
      <c r="A242" s="559"/>
      <c r="B242" s="147" t="s">
        <v>225</v>
      </c>
      <c r="C242" s="144">
        <v>1.804428998161</v>
      </c>
      <c r="D242" s="144">
        <v>1.804428998161</v>
      </c>
      <c r="E242" s="15">
        <v>0</v>
      </c>
      <c r="F242" s="15">
        <v>0</v>
      </c>
      <c r="G242" s="15">
        <v>0</v>
      </c>
      <c r="H242" s="15">
        <v>0</v>
      </c>
      <c r="I242" s="244">
        <v>3.15532977765</v>
      </c>
      <c r="J242" s="244">
        <v>3.15532977765</v>
      </c>
      <c r="K242" s="139">
        <v>2.9455645161300001</v>
      </c>
      <c r="L242" s="139">
        <v>2.9455645161300001</v>
      </c>
      <c r="M242" s="206">
        <v>6.65820312501</v>
      </c>
      <c r="N242" s="206">
        <v>6.65820312501</v>
      </c>
      <c r="O242" s="139">
        <v>5.2552246093799999</v>
      </c>
      <c r="P242" s="139">
        <v>5.2552246093799999</v>
      </c>
      <c r="Q242" s="139">
        <v>5.9335007440399998</v>
      </c>
      <c r="R242" s="139">
        <v>5.9335007440399998</v>
      </c>
      <c r="S242" s="139">
        <v>0</v>
      </c>
      <c r="T242" s="139">
        <v>0</v>
      </c>
      <c r="U242" s="139">
        <v>8.1044493019600008</v>
      </c>
      <c r="V242" s="139">
        <v>3.4327409975199998</v>
      </c>
      <c r="W242" s="139">
        <v>35.302696836199999</v>
      </c>
      <c r="X242" s="15">
        <v>2.157267</v>
      </c>
      <c r="Y242" s="248">
        <v>8.1558635000000006</v>
      </c>
      <c r="Z242" s="256"/>
      <c r="AA242" s="253">
        <f t="shared" si="3"/>
        <v>4.724240051148783</v>
      </c>
    </row>
    <row r="243" spans="1:27" ht="12.75" customHeight="1" thickBot="1" x14ac:dyDescent="0.25">
      <c r="A243" s="560"/>
      <c r="B243" s="148" t="s">
        <v>226</v>
      </c>
      <c r="C243" s="145">
        <v>0</v>
      </c>
      <c r="D243" s="145">
        <v>0</v>
      </c>
      <c r="E243" s="140">
        <v>75.890992358999995</v>
      </c>
      <c r="F243" s="140">
        <v>75.890992358999995</v>
      </c>
      <c r="G243" s="140">
        <v>0</v>
      </c>
      <c r="H243" s="140">
        <v>0</v>
      </c>
      <c r="I243" s="245">
        <v>0</v>
      </c>
      <c r="J243" s="245">
        <v>0</v>
      </c>
      <c r="K243" s="141">
        <v>0</v>
      </c>
      <c r="L243" s="141">
        <v>0</v>
      </c>
      <c r="M243" s="207">
        <v>19.581021012899999</v>
      </c>
      <c r="N243" s="207">
        <v>19.581021012899999</v>
      </c>
      <c r="O243" s="141">
        <v>119.061905571</v>
      </c>
      <c r="P243" s="141">
        <v>119.061905571</v>
      </c>
      <c r="Q243" s="141">
        <v>53.772916666599997</v>
      </c>
      <c r="R243" s="141">
        <v>53.772916666599997</v>
      </c>
      <c r="S243" s="141">
        <v>0</v>
      </c>
      <c r="T243" s="141">
        <v>0</v>
      </c>
      <c r="U243" s="141">
        <v>1035.90906354</v>
      </c>
      <c r="V243" s="141">
        <v>0</v>
      </c>
      <c r="W243" s="141">
        <v>0</v>
      </c>
      <c r="X243" s="140">
        <v>63.896194000000001</v>
      </c>
      <c r="Y243" s="249">
        <v>0</v>
      </c>
      <c r="Z243" s="256"/>
      <c r="AA243" s="254">
        <f t="shared" si="3"/>
        <v>71.148649076478264</v>
      </c>
    </row>
    <row r="244" spans="1:27" ht="12.75" customHeight="1" x14ac:dyDescent="0.2">
      <c r="A244" s="559" t="s">
        <v>372</v>
      </c>
      <c r="B244" s="146" t="s">
        <v>223</v>
      </c>
      <c r="C244" s="143">
        <v>534.43338568800004</v>
      </c>
      <c r="D244" s="143">
        <v>534.43338568800004</v>
      </c>
      <c r="E244" s="11">
        <v>363.45330040319999</v>
      </c>
      <c r="F244" s="11">
        <v>363.45330040319999</v>
      </c>
      <c r="G244" s="11">
        <v>169.1887999338</v>
      </c>
      <c r="H244" s="11">
        <v>169.1887999338</v>
      </c>
      <c r="I244" s="243">
        <v>158.13947588709999</v>
      </c>
      <c r="J244" s="243">
        <v>158.13947588709999</v>
      </c>
      <c r="K244" s="142">
        <v>156.45938298780001</v>
      </c>
      <c r="L244" s="142">
        <v>156.45938298780001</v>
      </c>
      <c r="M244" s="208">
        <v>78.492143041012994</v>
      </c>
      <c r="N244" s="208">
        <v>78.492143041012994</v>
      </c>
      <c r="O244" s="142">
        <v>238.00870449736999</v>
      </c>
      <c r="P244" s="142">
        <v>238.00870449736999</v>
      </c>
      <c r="Q244" s="142">
        <v>246.88378565990001</v>
      </c>
      <c r="R244" s="142">
        <v>246.88378565990001</v>
      </c>
      <c r="S244" s="142">
        <v>138.650898680137</v>
      </c>
      <c r="T244" s="142">
        <v>138.650898680137</v>
      </c>
      <c r="U244" s="142">
        <v>280.9709687527</v>
      </c>
      <c r="V244" s="142">
        <v>104.821009774</v>
      </c>
      <c r="W244" s="142">
        <v>611.42059795900002</v>
      </c>
      <c r="X244" s="11">
        <v>305.65084819999998</v>
      </c>
      <c r="Y244" s="247">
        <v>20.327403400000001</v>
      </c>
      <c r="Z244" s="256"/>
      <c r="AA244" s="252">
        <f t="shared" si="3"/>
        <v>238.72219920184088</v>
      </c>
    </row>
    <row r="245" spans="1:27" ht="12.75" customHeight="1" x14ac:dyDescent="0.2">
      <c r="A245" s="559"/>
      <c r="B245" s="147" t="s">
        <v>224</v>
      </c>
      <c r="C245" s="144">
        <v>8.6649437881099995</v>
      </c>
      <c r="D245" s="144">
        <v>8.6649437881099995</v>
      </c>
      <c r="E245" s="15">
        <v>7.8415254237200003</v>
      </c>
      <c r="F245" s="15">
        <v>7.8415254237200003</v>
      </c>
      <c r="G245" s="15">
        <v>23.493945312499999</v>
      </c>
      <c r="H245" s="15">
        <v>23.493945312499999</v>
      </c>
      <c r="I245" s="244">
        <v>47.533562911200001</v>
      </c>
      <c r="J245" s="244">
        <v>47.533562911200001</v>
      </c>
      <c r="K245" s="139">
        <v>19.974609375</v>
      </c>
      <c r="L245" s="139">
        <v>19.974609375</v>
      </c>
      <c r="M245" s="206">
        <v>6.1873259591599998</v>
      </c>
      <c r="N245" s="206">
        <v>6.1873259591599998</v>
      </c>
      <c r="O245" s="139">
        <v>49.7668074081</v>
      </c>
      <c r="P245" s="139">
        <v>49.7668074081</v>
      </c>
      <c r="Q245" s="139">
        <v>1.08705357143</v>
      </c>
      <c r="R245" s="139">
        <v>1.08705357143</v>
      </c>
      <c r="S245" s="139">
        <v>0.109374998137</v>
      </c>
      <c r="T245" s="139">
        <v>0.109374998137</v>
      </c>
      <c r="U245" s="139">
        <v>0</v>
      </c>
      <c r="V245" s="139">
        <v>0</v>
      </c>
      <c r="W245" s="139">
        <v>0</v>
      </c>
      <c r="X245" s="15">
        <v>65.334133499999993</v>
      </c>
      <c r="Y245" s="248">
        <v>34.428950499999999</v>
      </c>
      <c r="Z245" s="256"/>
      <c r="AA245" s="253">
        <f t="shared" si="3"/>
        <v>18.655712238900609</v>
      </c>
    </row>
    <row r="246" spans="1:27" ht="12.75" customHeight="1" x14ac:dyDescent="0.2">
      <c r="A246" s="559"/>
      <c r="B246" s="147" t="s">
        <v>225</v>
      </c>
      <c r="C246" s="144">
        <v>6.4726086128100002</v>
      </c>
      <c r="D246" s="144">
        <v>6.4726086128100002</v>
      </c>
      <c r="E246" s="15">
        <v>0</v>
      </c>
      <c r="F246" s="15">
        <v>0</v>
      </c>
      <c r="G246" s="15">
        <v>9.1527859669799998</v>
      </c>
      <c r="H246" s="15">
        <v>9.1527859669799998</v>
      </c>
      <c r="I246" s="244">
        <v>7.8096217105300001</v>
      </c>
      <c r="J246" s="244">
        <v>7.8096217105300001</v>
      </c>
      <c r="K246" s="139">
        <v>50.235147165699999</v>
      </c>
      <c r="L246" s="139">
        <v>50.235147165699999</v>
      </c>
      <c r="M246" s="206">
        <v>6.0743154393600003</v>
      </c>
      <c r="N246" s="206">
        <v>6.0743154393600003</v>
      </c>
      <c r="O246" s="139">
        <v>7.7141651218299998</v>
      </c>
      <c r="P246" s="139">
        <v>7.7141651218299998</v>
      </c>
      <c r="Q246" s="139">
        <v>6.5709295150999996</v>
      </c>
      <c r="R246" s="139">
        <v>6.5709295150999996</v>
      </c>
      <c r="S246" s="139">
        <v>0</v>
      </c>
      <c r="T246" s="139">
        <v>0</v>
      </c>
      <c r="U246" s="139">
        <v>11.3687413819</v>
      </c>
      <c r="V246" s="139">
        <v>9.5118255540700005</v>
      </c>
      <c r="W246" s="139">
        <v>281.40054086700002</v>
      </c>
      <c r="X246" s="15">
        <v>9.4508495000000003</v>
      </c>
      <c r="Y246" s="248">
        <v>9.3076462000000006</v>
      </c>
      <c r="Z246" s="256"/>
      <c r="AA246" s="253">
        <f t="shared" si="3"/>
        <v>22.134728285547393</v>
      </c>
    </row>
    <row r="247" spans="1:27" ht="12.75" customHeight="1" thickBot="1" x14ac:dyDescent="0.25">
      <c r="A247" s="560"/>
      <c r="B247" s="148" t="s">
        <v>226</v>
      </c>
      <c r="C247" s="145">
        <v>0</v>
      </c>
      <c r="D247" s="145">
        <v>0</v>
      </c>
      <c r="E247" s="140">
        <v>0</v>
      </c>
      <c r="F247" s="140">
        <v>0</v>
      </c>
      <c r="G247" s="140">
        <v>106.74526367199999</v>
      </c>
      <c r="H247" s="140">
        <v>106.74526367199999</v>
      </c>
      <c r="I247" s="245">
        <v>0</v>
      </c>
      <c r="J247" s="245">
        <v>0</v>
      </c>
      <c r="K247" s="141">
        <v>0</v>
      </c>
      <c r="L247" s="141">
        <v>0</v>
      </c>
      <c r="M247" s="207">
        <v>0</v>
      </c>
      <c r="N247" s="207">
        <v>0</v>
      </c>
      <c r="O247" s="141">
        <v>6.2148603019099999</v>
      </c>
      <c r="P247" s="141">
        <v>6.2148603019099999</v>
      </c>
      <c r="Q247" s="141">
        <v>0</v>
      </c>
      <c r="R247" s="141">
        <v>0</v>
      </c>
      <c r="S247" s="141">
        <v>0</v>
      </c>
      <c r="T247" s="141">
        <v>0</v>
      </c>
      <c r="U247" s="141">
        <v>2719.6055497900002</v>
      </c>
      <c r="V247" s="141">
        <v>9.0109453871799996</v>
      </c>
      <c r="W247" s="141">
        <v>0</v>
      </c>
      <c r="X247" s="140">
        <v>0</v>
      </c>
      <c r="Y247" s="249">
        <v>51.674554999999998</v>
      </c>
      <c r="Z247" s="256"/>
      <c r="AA247" s="254">
        <f t="shared" si="3"/>
        <v>130.70483904891304</v>
      </c>
    </row>
    <row r="248" spans="1:27" ht="12.75" customHeight="1" x14ac:dyDescent="0.2">
      <c r="A248" s="559" t="s">
        <v>373</v>
      </c>
      <c r="B248" s="146" t="s">
        <v>223</v>
      </c>
      <c r="C248" s="143">
        <v>186.14487890059999</v>
      </c>
      <c r="D248" s="143">
        <v>186.14487890059999</v>
      </c>
      <c r="E248" s="11">
        <v>244.38287636000001</v>
      </c>
      <c r="F248" s="11">
        <v>244.38287636000001</v>
      </c>
      <c r="G248" s="11">
        <v>188.6490885419</v>
      </c>
      <c r="H248" s="11">
        <v>188.6490885419</v>
      </c>
      <c r="I248" s="243">
        <v>383.78055606039999</v>
      </c>
      <c r="J248" s="243">
        <v>383.78055606039999</v>
      </c>
      <c r="K248" s="142">
        <v>398.37256121370001</v>
      </c>
      <c r="L248" s="142">
        <v>398.37256121370001</v>
      </c>
      <c r="M248" s="208">
        <v>147.17606798391</v>
      </c>
      <c r="N248" s="208">
        <v>147.17606798391</v>
      </c>
      <c r="O248" s="142">
        <v>286.30169375256003</v>
      </c>
      <c r="P248" s="142">
        <v>286.30169375256003</v>
      </c>
      <c r="Q248" s="142">
        <v>250.6669627384</v>
      </c>
      <c r="R248" s="142">
        <v>250.6669627384</v>
      </c>
      <c r="S248" s="142">
        <v>118.0803961698</v>
      </c>
      <c r="T248" s="142">
        <v>118.0803961698</v>
      </c>
      <c r="U248" s="142">
        <v>409.95006052347998</v>
      </c>
      <c r="V248" s="142">
        <v>436.03137122800001</v>
      </c>
      <c r="W248" s="142">
        <v>1341.8087932000001</v>
      </c>
      <c r="X248" s="11">
        <v>365.87203260000001</v>
      </c>
      <c r="Y248" s="247">
        <v>145.53372619999999</v>
      </c>
      <c r="Z248" s="256"/>
      <c r="AA248" s="252">
        <f t="shared" si="3"/>
        <v>308.96983248669659</v>
      </c>
    </row>
    <row r="249" spans="1:27" ht="12.75" customHeight="1" x14ac:dyDescent="0.2">
      <c r="A249" s="559"/>
      <c r="B249" s="147" t="s">
        <v>224</v>
      </c>
      <c r="C249" s="144">
        <v>27.873975800299998</v>
      </c>
      <c r="D249" s="144">
        <v>27.873975800299998</v>
      </c>
      <c r="E249" s="15">
        <v>38.682769671999999</v>
      </c>
      <c r="F249" s="15">
        <v>38.682769671999999</v>
      </c>
      <c r="G249" s="15">
        <v>67.842149648800003</v>
      </c>
      <c r="H249" s="15">
        <v>67.842149648800003</v>
      </c>
      <c r="I249" s="244">
        <v>46.267503083900003</v>
      </c>
      <c r="J249" s="244">
        <v>46.267503083900003</v>
      </c>
      <c r="K249" s="139">
        <v>103.24043353099999</v>
      </c>
      <c r="L249" s="139">
        <v>103.24043353099999</v>
      </c>
      <c r="M249" s="206">
        <v>6.6393680383699998</v>
      </c>
      <c r="N249" s="206">
        <v>6.6393680383699998</v>
      </c>
      <c r="O249" s="139">
        <v>12.284626589</v>
      </c>
      <c r="P249" s="139">
        <v>12.284626589</v>
      </c>
      <c r="Q249" s="139">
        <v>84.531356292500007</v>
      </c>
      <c r="R249" s="139">
        <v>84.531356292500007</v>
      </c>
      <c r="S249" s="139">
        <v>0</v>
      </c>
      <c r="T249" s="139">
        <v>0</v>
      </c>
      <c r="U249" s="139">
        <v>86.149966467159999</v>
      </c>
      <c r="V249" s="139">
        <v>5.0757856927800002</v>
      </c>
      <c r="W249" s="139">
        <v>365.86389908500001</v>
      </c>
      <c r="X249" s="15">
        <v>5.4239762999999996</v>
      </c>
      <c r="Y249" s="248">
        <v>0</v>
      </c>
      <c r="Z249" s="256"/>
      <c r="AA249" s="253">
        <f t="shared" si="3"/>
        <v>53.792956211160011</v>
      </c>
    </row>
    <row r="250" spans="1:27" ht="12.75" customHeight="1" x14ac:dyDescent="0.2">
      <c r="A250" s="559"/>
      <c r="B250" s="147" t="s">
        <v>225</v>
      </c>
      <c r="C250" s="144">
        <v>0</v>
      </c>
      <c r="D250" s="144">
        <v>0</v>
      </c>
      <c r="E250" s="15">
        <v>2.21832627118</v>
      </c>
      <c r="F250" s="15">
        <v>2.21832627118</v>
      </c>
      <c r="G250" s="15">
        <v>4.755859375</v>
      </c>
      <c r="H250" s="15">
        <v>4.755859375</v>
      </c>
      <c r="I250" s="244">
        <v>14.0212746711</v>
      </c>
      <c r="J250" s="244">
        <v>14.0212746711</v>
      </c>
      <c r="K250" s="139">
        <v>41.276435319800001</v>
      </c>
      <c r="L250" s="139">
        <v>41.276435319800001</v>
      </c>
      <c r="M250" s="206">
        <v>4.5486734220300002</v>
      </c>
      <c r="N250" s="206">
        <v>4.5486734220300002</v>
      </c>
      <c r="O250" s="139">
        <v>9.3101992849599995</v>
      </c>
      <c r="P250" s="139">
        <v>9.3101992849599995</v>
      </c>
      <c r="Q250" s="139">
        <v>22.45428132775</v>
      </c>
      <c r="R250" s="139">
        <v>22.45428132775</v>
      </c>
      <c r="S250" s="139">
        <v>0</v>
      </c>
      <c r="T250" s="139">
        <v>0</v>
      </c>
      <c r="U250" s="139">
        <v>23.150209348600001</v>
      </c>
      <c r="V250" s="139">
        <v>5.5673327893</v>
      </c>
      <c r="W250" s="139">
        <v>96.375993635599997</v>
      </c>
      <c r="X250" s="15">
        <v>17.0115786</v>
      </c>
      <c r="Y250" s="248">
        <v>8.6850625000000008</v>
      </c>
      <c r="Z250" s="256"/>
      <c r="AA250" s="253">
        <f t="shared" si="3"/>
        <v>15.128707661614783</v>
      </c>
    </row>
    <row r="251" spans="1:27" ht="12.75" customHeight="1" thickBot="1" x14ac:dyDescent="0.25">
      <c r="A251" s="560"/>
      <c r="B251" s="148" t="s">
        <v>226</v>
      </c>
      <c r="C251" s="145">
        <v>0</v>
      </c>
      <c r="D251" s="145">
        <v>0</v>
      </c>
      <c r="E251" s="140">
        <v>0</v>
      </c>
      <c r="F251" s="140">
        <v>0</v>
      </c>
      <c r="G251" s="140">
        <v>9.6543945312500004</v>
      </c>
      <c r="H251" s="140">
        <v>9.6543945312500004</v>
      </c>
      <c r="I251" s="245">
        <v>17.984657689199999</v>
      </c>
      <c r="J251" s="245">
        <v>17.984657689199999</v>
      </c>
      <c r="K251" s="141">
        <v>0</v>
      </c>
      <c r="L251" s="141">
        <v>0</v>
      </c>
      <c r="M251" s="207">
        <v>0</v>
      </c>
      <c r="N251" s="207">
        <v>0</v>
      </c>
      <c r="O251" s="141">
        <v>0</v>
      </c>
      <c r="P251" s="141">
        <v>0</v>
      </c>
      <c r="Q251" s="141">
        <v>0</v>
      </c>
      <c r="R251" s="141">
        <v>0</v>
      </c>
      <c r="S251" s="141">
        <v>0</v>
      </c>
      <c r="T251" s="141">
        <v>0</v>
      </c>
      <c r="U251" s="141">
        <v>0</v>
      </c>
      <c r="V251" s="141">
        <v>0</v>
      </c>
      <c r="W251" s="141">
        <v>0</v>
      </c>
      <c r="X251" s="140">
        <v>2789.0380500000001</v>
      </c>
      <c r="Y251" s="249">
        <v>104.6565385</v>
      </c>
      <c r="Z251" s="256"/>
      <c r="AA251" s="254">
        <f t="shared" si="3"/>
        <v>128.21620404090868</v>
      </c>
    </row>
    <row r="252" spans="1:27" ht="12.75" customHeight="1" x14ac:dyDescent="0.2">
      <c r="A252" s="559" t="s">
        <v>374</v>
      </c>
      <c r="B252" s="146" t="s">
        <v>223</v>
      </c>
      <c r="C252" s="143">
        <v>9.5676700367799992</v>
      </c>
      <c r="D252" s="143">
        <v>9.5676700367799992</v>
      </c>
      <c r="E252" s="11">
        <v>0</v>
      </c>
      <c r="F252" s="11">
        <v>0</v>
      </c>
      <c r="G252" s="11">
        <v>0</v>
      </c>
      <c r="H252" s="11">
        <v>0</v>
      </c>
      <c r="I252" s="243">
        <v>0</v>
      </c>
      <c r="J252" s="243">
        <v>0</v>
      </c>
      <c r="K252" s="142">
        <v>0</v>
      </c>
      <c r="L252" s="142">
        <v>0</v>
      </c>
      <c r="M252" s="208">
        <v>0</v>
      </c>
      <c r="N252" s="208">
        <v>0</v>
      </c>
      <c r="O252" s="142">
        <v>0.27614667338799997</v>
      </c>
      <c r="P252" s="142">
        <v>0.27614667338799997</v>
      </c>
      <c r="Q252" s="142">
        <v>2.95363898026</v>
      </c>
      <c r="R252" s="142">
        <v>2.95363898026</v>
      </c>
      <c r="S252" s="142">
        <v>0</v>
      </c>
      <c r="T252" s="142">
        <v>0</v>
      </c>
      <c r="U252" s="142">
        <v>0</v>
      </c>
      <c r="V252" s="142">
        <v>0</v>
      </c>
      <c r="W252" s="142">
        <v>0</v>
      </c>
      <c r="X252" s="11">
        <v>0</v>
      </c>
      <c r="Y252" s="247">
        <v>0</v>
      </c>
      <c r="Z252" s="256"/>
      <c r="AA252" s="252">
        <f t="shared" si="3"/>
        <v>1.1128222339502607</v>
      </c>
    </row>
    <row r="253" spans="1:27" ht="12.75" customHeight="1" x14ac:dyDescent="0.2">
      <c r="A253" s="559"/>
      <c r="B253" s="147" t="s">
        <v>224</v>
      </c>
      <c r="C253" s="144">
        <v>0</v>
      </c>
      <c r="D253" s="144">
        <v>0</v>
      </c>
      <c r="E253" s="15">
        <v>0</v>
      </c>
      <c r="F253" s="15">
        <v>0</v>
      </c>
      <c r="G253" s="15">
        <v>0</v>
      </c>
      <c r="H253" s="15">
        <v>0</v>
      </c>
      <c r="I253" s="244">
        <v>0</v>
      </c>
      <c r="J253" s="244">
        <v>0</v>
      </c>
      <c r="K253" s="139">
        <v>0</v>
      </c>
      <c r="L253" s="139">
        <v>0</v>
      </c>
      <c r="M253" s="206">
        <v>0</v>
      </c>
      <c r="N253" s="206">
        <v>0</v>
      </c>
      <c r="O253" s="139">
        <v>0</v>
      </c>
      <c r="P253" s="139">
        <v>0</v>
      </c>
      <c r="Q253" s="139">
        <v>0</v>
      </c>
      <c r="R253" s="139">
        <v>0</v>
      </c>
      <c r="S253" s="139">
        <v>0</v>
      </c>
      <c r="T253" s="139">
        <v>0</v>
      </c>
      <c r="U253" s="139">
        <v>0</v>
      </c>
      <c r="V253" s="139">
        <v>0</v>
      </c>
      <c r="W253" s="139">
        <v>0</v>
      </c>
      <c r="X253" s="15">
        <v>0</v>
      </c>
      <c r="Y253" s="248">
        <v>0</v>
      </c>
      <c r="Z253" s="256"/>
      <c r="AA253" s="253">
        <f t="shared" si="3"/>
        <v>0</v>
      </c>
    </row>
    <row r="254" spans="1:27" ht="12.75" customHeight="1" x14ac:dyDescent="0.2">
      <c r="A254" s="559"/>
      <c r="B254" s="147" t="s">
        <v>225</v>
      </c>
      <c r="C254" s="144">
        <v>1.5666360294099999</v>
      </c>
      <c r="D254" s="144">
        <v>1.5666360294099999</v>
      </c>
      <c r="E254" s="15">
        <v>0</v>
      </c>
      <c r="F254" s="15">
        <v>0</v>
      </c>
      <c r="G254" s="15">
        <v>0</v>
      </c>
      <c r="H254" s="15">
        <v>0</v>
      </c>
      <c r="I254" s="244">
        <v>0</v>
      </c>
      <c r="J254" s="244">
        <v>0</v>
      </c>
      <c r="K254" s="139">
        <v>0</v>
      </c>
      <c r="L254" s="139">
        <v>0</v>
      </c>
      <c r="M254" s="206">
        <v>0</v>
      </c>
      <c r="N254" s="206">
        <v>0</v>
      </c>
      <c r="O254" s="139">
        <v>0</v>
      </c>
      <c r="P254" s="139">
        <v>0</v>
      </c>
      <c r="Q254" s="139">
        <v>0</v>
      </c>
      <c r="R254" s="139">
        <v>0</v>
      </c>
      <c r="S254" s="139">
        <v>0</v>
      </c>
      <c r="T254" s="139">
        <v>0</v>
      </c>
      <c r="U254" s="139">
        <v>0</v>
      </c>
      <c r="V254" s="139">
        <v>1.65390769765</v>
      </c>
      <c r="W254" s="139">
        <v>0</v>
      </c>
      <c r="X254" s="15">
        <v>0</v>
      </c>
      <c r="Y254" s="248">
        <v>0</v>
      </c>
      <c r="Z254" s="256"/>
      <c r="AA254" s="253">
        <f t="shared" si="3"/>
        <v>0.20813825028130434</v>
      </c>
    </row>
    <row r="255" spans="1:27" ht="12.75" customHeight="1" thickBot="1" x14ac:dyDescent="0.25">
      <c r="A255" s="560"/>
      <c r="B255" s="148" t="s">
        <v>226</v>
      </c>
      <c r="C255" s="145">
        <v>0</v>
      </c>
      <c r="D255" s="145">
        <v>0</v>
      </c>
      <c r="E255" s="140">
        <v>0</v>
      </c>
      <c r="F255" s="140">
        <v>0</v>
      </c>
      <c r="G255" s="140">
        <v>0</v>
      </c>
      <c r="H255" s="140">
        <v>0</v>
      </c>
      <c r="I255" s="245">
        <v>0</v>
      </c>
      <c r="J255" s="245">
        <v>0</v>
      </c>
      <c r="K255" s="141">
        <v>0</v>
      </c>
      <c r="L255" s="141">
        <v>0</v>
      </c>
      <c r="M255" s="207">
        <v>0</v>
      </c>
      <c r="N255" s="207">
        <v>0</v>
      </c>
      <c r="O255" s="141">
        <v>0</v>
      </c>
      <c r="P255" s="141">
        <v>0</v>
      </c>
      <c r="Q255" s="141">
        <v>0</v>
      </c>
      <c r="R255" s="141">
        <v>0</v>
      </c>
      <c r="S255" s="141">
        <v>0</v>
      </c>
      <c r="T255" s="141">
        <v>0</v>
      </c>
      <c r="U255" s="141">
        <v>0</v>
      </c>
      <c r="V255" s="141">
        <v>0</v>
      </c>
      <c r="W255" s="141">
        <v>0</v>
      </c>
      <c r="X255" s="140">
        <v>0</v>
      </c>
      <c r="Y255" s="249">
        <v>0</v>
      </c>
      <c r="Z255" s="256"/>
      <c r="AA255" s="254">
        <f t="shared" si="3"/>
        <v>0</v>
      </c>
    </row>
    <row r="256" spans="1:27" ht="12.75" customHeight="1" x14ac:dyDescent="0.2">
      <c r="A256" s="559" t="s">
        <v>375</v>
      </c>
      <c r="B256" s="146" t="s">
        <v>223</v>
      </c>
      <c r="C256" s="143">
        <v>74.032877604099994</v>
      </c>
      <c r="D256" s="143">
        <v>74.032877604099994</v>
      </c>
      <c r="E256" s="11">
        <v>16.325458555499999</v>
      </c>
      <c r="F256" s="11">
        <v>16.325458555499999</v>
      </c>
      <c r="G256" s="11">
        <v>4.9342041015699998</v>
      </c>
      <c r="H256" s="11">
        <v>4.9342041015699998</v>
      </c>
      <c r="I256" s="243">
        <v>1.61387359119</v>
      </c>
      <c r="J256" s="243">
        <v>1.61387359119</v>
      </c>
      <c r="K256" s="142">
        <v>29.542279411700001</v>
      </c>
      <c r="L256" s="142">
        <v>29.542279411700001</v>
      </c>
      <c r="M256" s="208">
        <v>27.602101934499998</v>
      </c>
      <c r="N256" s="208">
        <v>27.602101934499998</v>
      </c>
      <c r="O256" s="142">
        <v>20.300202824506002</v>
      </c>
      <c r="P256" s="142">
        <v>20.300202824506002</v>
      </c>
      <c r="Q256" s="142">
        <v>2.853515625</v>
      </c>
      <c r="R256" s="142">
        <v>2.853515625</v>
      </c>
      <c r="S256" s="142">
        <v>1.2118874955900001</v>
      </c>
      <c r="T256" s="142">
        <v>1.2118874955900001</v>
      </c>
      <c r="U256" s="142">
        <v>4.11892533302</v>
      </c>
      <c r="V256" s="142">
        <v>0</v>
      </c>
      <c r="W256" s="142">
        <v>62.374924880099996</v>
      </c>
      <c r="X256" s="11">
        <v>31.8715744</v>
      </c>
      <c r="Y256" s="247">
        <v>17.409413000000001</v>
      </c>
      <c r="Z256" s="256"/>
      <c r="AA256" s="252">
        <f t="shared" si="3"/>
        <v>20.548158256540525</v>
      </c>
    </row>
    <row r="257" spans="1:27" ht="12.75" customHeight="1" x14ac:dyDescent="0.2">
      <c r="A257" s="559"/>
      <c r="B257" s="147" t="s">
        <v>224</v>
      </c>
      <c r="C257" s="144">
        <v>1.1097005208299999</v>
      </c>
      <c r="D257" s="144">
        <v>1.1097005208299999</v>
      </c>
      <c r="E257" s="15">
        <v>0</v>
      </c>
      <c r="F257" s="15">
        <v>0</v>
      </c>
      <c r="G257" s="15">
        <v>0</v>
      </c>
      <c r="H257" s="15">
        <v>0</v>
      </c>
      <c r="I257" s="244">
        <v>0</v>
      </c>
      <c r="J257" s="244">
        <v>0</v>
      </c>
      <c r="K257" s="139">
        <v>0</v>
      </c>
      <c r="L257" s="139">
        <v>0</v>
      </c>
      <c r="M257" s="206">
        <v>0</v>
      </c>
      <c r="N257" s="206">
        <v>0</v>
      </c>
      <c r="O257" s="139">
        <v>29.105859375000001</v>
      </c>
      <c r="P257" s="139">
        <v>29.105859375000001</v>
      </c>
      <c r="Q257" s="139">
        <v>0</v>
      </c>
      <c r="R257" s="139">
        <v>0</v>
      </c>
      <c r="S257" s="139">
        <v>0</v>
      </c>
      <c r="T257" s="139">
        <v>0</v>
      </c>
      <c r="U257" s="139">
        <v>7.2081193327899999</v>
      </c>
      <c r="V257" s="139">
        <v>0</v>
      </c>
      <c r="W257" s="139">
        <v>0</v>
      </c>
      <c r="X257" s="15">
        <v>0</v>
      </c>
      <c r="Y257" s="248">
        <v>0</v>
      </c>
      <c r="Z257" s="256"/>
      <c r="AA257" s="253">
        <f t="shared" si="3"/>
        <v>2.9408364836717391</v>
      </c>
    </row>
    <row r="258" spans="1:27" ht="12.75" customHeight="1" x14ac:dyDescent="0.2">
      <c r="A258" s="559"/>
      <c r="B258" s="147" t="s">
        <v>225</v>
      </c>
      <c r="C258" s="144">
        <v>12.325602213530001</v>
      </c>
      <c r="D258" s="144">
        <v>12.325602213530001</v>
      </c>
      <c r="E258" s="15">
        <v>44.084706624280003</v>
      </c>
      <c r="F258" s="15">
        <v>44.084706624280003</v>
      </c>
      <c r="G258" s="15">
        <v>2.5265502929769998</v>
      </c>
      <c r="H258" s="15">
        <v>2.5265502929769998</v>
      </c>
      <c r="I258" s="244">
        <v>1.4915286589700001</v>
      </c>
      <c r="J258" s="244">
        <v>1.4915286589700001</v>
      </c>
      <c r="K258" s="139">
        <v>79.828498391500005</v>
      </c>
      <c r="L258" s="139">
        <v>79.828498391500005</v>
      </c>
      <c r="M258" s="206">
        <v>19.282848011325999</v>
      </c>
      <c r="N258" s="206">
        <v>19.282848011325999</v>
      </c>
      <c r="O258" s="139">
        <v>19.839250300500002</v>
      </c>
      <c r="P258" s="139">
        <v>19.839250300500002</v>
      </c>
      <c r="Q258" s="139">
        <v>15.794811839799999</v>
      </c>
      <c r="R258" s="139">
        <v>15.794811839799999</v>
      </c>
      <c r="S258" s="139">
        <v>0</v>
      </c>
      <c r="T258" s="139">
        <v>0</v>
      </c>
      <c r="U258" s="139">
        <v>12.5944063067</v>
      </c>
      <c r="V258" s="139">
        <v>8.2695384882400003</v>
      </c>
      <c r="W258" s="139">
        <v>16.215651292099999</v>
      </c>
      <c r="X258" s="15">
        <v>2.3284696</v>
      </c>
      <c r="Y258" s="248">
        <v>3.6765219999999998</v>
      </c>
      <c r="Z258" s="256"/>
      <c r="AA258" s="253">
        <f t="shared" si="3"/>
        <v>18.844877406643739</v>
      </c>
    </row>
    <row r="259" spans="1:27" ht="12.75" customHeight="1" thickBot="1" x14ac:dyDescent="0.25">
      <c r="A259" s="560"/>
      <c r="B259" s="148" t="s">
        <v>226</v>
      </c>
      <c r="C259" s="145">
        <v>1.07006835937</v>
      </c>
      <c r="D259" s="145">
        <v>1.07006835937</v>
      </c>
      <c r="E259" s="140">
        <v>170.414924152</v>
      </c>
      <c r="F259" s="140">
        <v>170.414924152</v>
      </c>
      <c r="G259" s="140">
        <v>0</v>
      </c>
      <c r="H259" s="140">
        <v>0</v>
      </c>
      <c r="I259" s="245">
        <v>0</v>
      </c>
      <c r="J259" s="245">
        <v>0</v>
      </c>
      <c r="K259" s="141">
        <v>422.53012982500002</v>
      </c>
      <c r="L259" s="141">
        <v>422.53012982500002</v>
      </c>
      <c r="M259" s="207">
        <v>0</v>
      </c>
      <c r="N259" s="207">
        <v>0</v>
      </c>
      <c r="O259" s="141">
        <v>1085.8578124999999</v>
      </c>
      <c r="P259" s="141">
        <v>1085.8578124999999</v>
      </c>
      <c r="Q259" s="141">
        <v>1230.2657277999999</v>
      </c>
      <c r="R259" s="141">
        <v>1230.2657277999999</v>
      </c>
      <c r="S259" s="141">
        <v>0</v>
      </c>
      <c r="T259" s="141">
        <v>0</v>
      </c>
      <c r="U259" s="141">
        <v>2417.3339098699998</v>
      </c>
      <c r="V259" s="141">
        <v>0</v>
      </c>
      <c r="W259" s="141">
        <v>51.802283654100002</v>
      </c>
      <c r="X259" s="140">
        <v>52.754045599999998</v>
      </c>
      <c r="Y259" s="249">
        <v>231.188354</v>
      </c>
      <c r="Z259" s="256"/>
      <c r="AA259" s="254">
        <f t="shared" si="3"/>
        <v>372.75460514768872</v>
      </c>
    </row>
    <row r="260" spans="1:27" ht="12.75" customHeight="1" x14ac:dyDescent="0.2">
      <c r="A260" s="559" t="s">
        <v>376</v>
      </c>
      <c r="B260" s="146" t="s">
        <v>223</v>
      </c>
      <c r="C260" s="143">
        <v>2.38707557091</v>
      </c>
      <c r="D260" s="143">
        <v>2.38707557091</v>
      </c>
      <c r="E260" s="11">
        <v>98.039282915399994</v>
      </c>
      <c r="F260" s="11">
        <v>98.039282915399994</v>
      </c>
      <c r="G260" s="11">
        <v>1.48879076087</v>
      </c>
      <c r="H260" s="11">
        <v>1.48879076087</v>
      </c>
      <c r="I260" s="243">
        <v>8.0611816406199992</v>
      </c>
      <c r="J260" s="243">
        <v>8.0611816406199992</v>
      </c>
      <c r="K260" s="142">
        <v>11.477473958299999</v>
      </c>
      <c r="L260" s="142">
        <v>11.477473958299999</v>
      </c>
      <c r="M260" s="208">
        <v>18.8158123499</v>
      </c>
      <c r="N260" s="208">
        <v>18.8158123499</v>
      </c>
      <c r="O260" s="142">
        <v>6.6316340782100003</v>
      </c>
      <c r="P260" s="142">
        <v>6.6316340782100003</v>
      </c>
      <c r="Q260" s="142">
        <v>1.8158735795400001</v>
      </c>
      <c r="R260" s="142">
        <v>1.8158735795400001</v>
      </c>
      <c r="S260" s="142">
        <v>2.5406499281500001</v>
      </c>
      <c r="T260" s="142">
        <v>2.5406499281500001</v>
      </c>
      <c r="U260" s="142">
        <v>0</v>
      </c>
      <c r="V260" s="142">
        <v>5.72014823556</v>
      </c>
      <c r="W260" s="142">
        <v>0</v>
      </c>
      <c r="X260" s="11">
        <v>0</v>
      </c>
      <c r="Y260" s="247">
        <v>0</v>
      </c>
      <c r="Z260" s="256"/>
      <c r="AA260" s="252">
        <f t="shared" si="3"/>
        <v>13.401552078233042</v>
      </c>
    </row>
    <row r="261" spans="1:27" ht="12.75" customHeight="1" x14ac:dyDescent="0.2">
      <c r="A261" s="559"/>
      <c r="B261" s="147" t="s">
        <v>224</v>
      </c>
      <c r="C261" s="144">
        <v>0</v>
      </c>
      <c r="D261" s="144">
        <v>0</v>
      </c>
      <c r="E261" s="15">
        <v>0</v>
      </c>
      <c r="F261" s="15">
        <v>0</v>
      </c>
      <c r="G261" s="15">
        <v>0</v>
      </c>
      <c r="H261" s="15">
        <v>0</v>
      </c>
      <c r="I261" s="244">
        <v>0</v>
      </c>
      <c r="J261" s="244">
        <v>0</v>
      </c>
      <c r="K261" s="139">
        <v>0</v>
      </c>
      <c r="L261" s="139">
        <v>0</v>
      </c>
      <c r="M261" s="206">
        <v>0</v>
      </c>
      <c r="N261" s="206">
        <v>0</v>
      </c>
      <c r="O261" s="139">
        <v>0</v>
      </c>
      <c r="P261" s="139">
        <v>0</v>
      </c>
      <c r="Q261" s="139">
        <v>0</v>
      </c>
      <c r="R261" s="139">
        <v>0</v>
      </c>
      <c r="S261" s="139">
        <v>0</v>
      </c>
      <c r="T261" s="139">
        <v>0</v>
      </c>
      <c r="U261" s="139">
        <v>0</v>
      </c>
      <c r="V261" s="139">
        <v>0</v>
      </c>
      <c r="W261" s="139">
        <v>0</v>
      </c>
      <c r="X261" s="15">
        <v>0</v>
      </c>
      <c r="Y261" s="248">
        <v>0</v>
      </c>
      <c r="Z261" s="256"/>
      <c r="AA261" s="253">
        <f t="shared" ref="AA261:AA324" si="4">AVERAGE(C261:Y261)</f>
        <v>0</v>
      </c>
    </row>
    <row r="262" spans="1:27" ht="12.75" customHeight="1" x14ac:dyDescent="0.2">
      <c r="A262" s="559"/>
      <c r="B262" s="147" t="s">
        <v>225</v>
      </c>
      <c r="C262" s="144">
        <v>0</v>
      </c>
      <c r="D262" s="144">
        <v>0</v>
      </c>
      <c r="E262" s="15">
        <v>0</v>
      </c>
      <c r="F262" s="15">
        <v>0</v>
      </c>
      <c r="G262" s="15">
        <v>4.0921948174400002</v>
      </c>
      <c r="H262" s="15">
        <v>4.0921948174400002</v>
      </c>
      <c r="I262" s="244">
        <v>0.60637207031200002</v>
      </c>
      <c r="J262" s="244">
        <v>0.60637207031200002</v>
      </c>
      <c r="K262" s="139">
        <v>0</v>
      </c>
      <c r="L262" s="139">
        <v>0</v>
      </c>
      <c r="M262" s="206">
        <v>0</v>
      </c>
      <c r="N262" s="206">
        <v>0</v>
      </c>
      <c r="O262" s="139">
        <v>2.7801850558700001</v>
      </c>
      <c r="P262" s="139">
        <v>2.7801850558700001</v>
      </c>
      <c r="Q262" s="139">
        <v>0.77823153409000001</v>
      </c>
      <c r="R262" s="139">
        <v>0.77823153409000001</v>
      </c>
      <c r="S262" s="139">
        <v>0</v>
      </c>
      <c r="T262" s="139">
        <v>0</v>
      </c>
      <c r="U262" s="139">
        <v>0</v>
      </c>
      <c r="V262" s="139">
        <v>0</v>
      </c>
      <c r="W262" s="139">
        <v>0</v>
      </c>
      <c r="X262" s="15">
        <v>0</v>
      </c>
      <c r="Y262" s="248">
        <v>0</v>
      </c>
      <c r="Z262" s="256"/>
      <c r="AA262" s="253">
        <f t="shared" si="4"/>
        <v>0.71799856327930434</v>
      </c>
    </row>
    <row r="263" spans="1:27" ht="12.75" customHeight="1" thickBot="1" x14ac:dyDescent="0.25">
      <c r="A263" s="560"/>
      <c r="B263" s="148" t="s">
        <v>226</v>
      </c>
      <c r="C263" s="145">
        <v>0</v>
      </c>
      <c r="D263" s="145">
        <v>0</v>
      </c>
      <c r="E263" s="140">
        <v>0</v>
      </c>
      <c r="F263" s="140">
        <v>0</v>
      </c>
      <c r="G263" s="140">
        <v>0</v>
      </c>
      <c r="H263" s="140">
        <v>0</v>
      </c>
      <c r="I263" s="245">
        <v>0</v>
      </c>
      <c r="J263" s="245">
        <v>0</v>
      </c>
      <c r="K263" s="141">
        <v>0</v>
      </c>
      <c r="L263" s="141">
        <v>0</v>
      </c>
      <c r="M263" s="207">
        <v>0</v>
      </c>
      <c r="N263" s="207">
        <v>0</v>
      </c>
      <c r="O263" s="141">
        <v>0</v>
      </c>
      <c r="P263" s="141">
        <v>0</v>
      </c>
      <c r="Q263" s="141">
        <v>0</v>
      </c>
      <c r="R263" s="141">
        <v>0</v>
      </c>
      <c r="S263" s="141">
        <v>0</v>
      </c>
      <c r="T263" s="141">
        <v>0</v>
      </c>
      <c r="U263" s="141">
        <v>0</v>
      </c>
      <c r="V263" s="141">
        <v>0</v>
      </c>
      <c r="W263" s="141">
        <v>0</v>
      </c>
      <c r="X263" s="140">
        <v>0</v>
      </c>
      <c r="Y263" s="249">
        <v>0</v>
      </c>
      <c r="Z263" s="256"/>
      <c r="AA263" s="254">
        <f t="shared" si="4"/>
        <v>0</v>
      </c>
    </row>
    <row r="264" spans="1:27" ht="12.75" customHeight="1" x14ac:dyDescent="0.2">
      <c r="A264" s="559" t="s">
        <v>377</v>
      </c>
      <c r="B264" s="146" t="s">
        <v>223</v>
      </c>
      <c r="C264" s="143">
        <v>0</v>
      </c>
      <c r="D264" s="143">
        <v>0</v>
      </c>
      <c r="E264" s="11">
        <v>0</v>
      </c>
      <c r="F264" s="11">
        <v>0</v>
      </c>
      <c r="G264" s="11">
        <v>0</v>
      </c>
      <c r="H264" s="11">
        <v>0</v>
      </c>
      <c r="I264" s="243">
        <v>0</v>
      </c>
      <c r="J264" s="243">
        <v>0</v>
      </c>
      <c r="K264" s="142">
        <v>0</v>
      </c>
      <c r="L264" s="142">
        <v>0</v>
      </c>
      <c r="M264" s="208">
        <v>0</v>
      </c>
      <c r="N264" s="208">
        <v>0</v>
      </c>
      <c r="O264" s="142">
        <v>0</v>
      </c>
      <c r="P264" s="142">
        <v>0</v>
      </c>
      <c r="Q264" s="142">
        <v>0</v>
      </c>
      <c r="R264" s="142">
        <v>0</v>
      </c>
      <c r="S264" s="142">
        <v>0</v>
      </c>
      <c r="T264" s="142">
        <v>0</v>
      </c>
      <c r="U264" s="142">
        <v>0</v>
      </c>
      <c r="V264" s="142">
        <v>0</v>
      </c>
      <c r="W264" s="142">
        <v>0</v>
      </c>
      <c r="X264" s="11">
        <v>0</v>
      </c>
      <c r="Y264" s="247">
        <v>0</v>
      </c>
      <c r="Z264" s="256"/>
      <c r="AA264" s="252">
        <f t="shared" si="4"/>
        <v>0</v>
      </c>
    </row>
    <row r="265" spans="1:27" ht="12.75" customHeight="1" x14ac:dyDescent="0.2">
      <c r="A265" s="559"/>
      <c r="B265" s="147" t="s">
        <v>224</v>
      </c>
      <c r="C265" s="144">
        <v>0</v>
      </c>
      <c r="D265" s="144">
        <v>0</v>
      </c>
      <c r="E265" s="15">
        <v>0</v>
      </c>
      <c r="F265" s="15">
        <v>0</v>
      </c>
      <c r="G265" s="15">
        <v>0</v>
      </c>
      <c r="H265" s="15">
        <v>0</v>
      </c>
      <c r="I265" s="244">
        <v>0</v>
      </c>
      <c r="J265" s="244">
        <v>0</v>
      </c>
      <c r="K265" s="139">
        <v>0</v>
      </c>
      <c r="L265" s="139">
        <v>0</v>
      </c>
      <c r="M265" s="206">
        <v>0</v>
      </c>
      <c r="N265" s="206">
        <v>0</v>
      </c>
      <c r="O265" s="139">
        <v>0</v>
      </c>
      <c r="P265" s="139">
        <v>0</v>
      </c>
      <c r="Q265" s="139">
        <v>0</v>
      </c>
      <c r="R265" s="139">
        <v>0</v>
      </c>
      <c r="S265" s="139">
        <v>0</v>
      </c>
      <c r="T265" s="139">
        <v>0</v>
      </c>
      <c r="U265" s="139">
        <v>0</v>
      </c>
      <c r="V265" s="139">
        <v>0</v>
      </c>
      <c r="W265" s="139">
        <v>0</v>
      </c>
      <c r="X265" s="15">
        <v>0</v>
      </c>
      <c r="Y265" s="248">
        <v>0</v>
      </c>
      <c r="Z265" s="256"/>
      <c r="AA265" s="253">
        <f t="shared" si="4"/>
        <v>0</v>
      </c>
    </row>
    <row r="266" spans="1:27" ht="12.75" customHeight="1" x14ac:dyDescent="0.2">
      <c r="A266" s="559"/>
      <c r="B266" s="147" t="s">
        <v>225</v>
      </c>
      <c r="C266" s="144">
        <v>0</v>
      </c>
      <c r="D266" s="144">
        <v>0</v>
      </c>
      <c r="E266" s="15">
        <v>0</v>
      </c>
      <c r="F266" s="15">
        <v>0</v>
      </c>
      <c r="G266" s="15">
        <v>0.44586181640700001</v>
      </c>
      <c r="H266" s="15">
        <v>0.44586181640700001</v>
      </c>
      <c r="I266" s="244">
        <v>0</v>
      </c>
      <c r="J266" s="244">
        <v>0</v>
      </c>
      <c r="K266" s="139">
        <v>0</v>
      </c>
      <c r="L266" s="139">
        <v>0</v>
      </c>
      <c r="M266" s="206">
        <v>0.86470170454499995</v>
      </c>
      <c r="N266" s="206">
        <v>0.86470170454499995</v>
      </c>
      <c r="O266" s="139">
        <v>9.2464881310100004</v>
      </c>
      <c r="P266" s="139">
        <v>9.2464881310100004</v>
      </c>
      <c r="Q266" s="139">
        <v>7.5593133223700004</v>
      </c>
      <c r="R266" s="139">
        <v>7.5593133223700004</v>
      </c>
      <c r="S266" s="139">
        <v>1.2118874955900001</v>
      </c>
      <c r="T266" s="139">
        <v>1.2118874955900001</v>
      </c>
      <c r="U266" s="139">
        <v>0</v>
      </c>
      <c r="V266" s="139">
        <v>0.33547800779300002</v>
      </c>
      <c r="W266" s="139">
        <v>8.560546875</v>
      </c>
      <c r="X266" s="15">
        <v>0</v>
      </c>
      <c r="Y266" s="248">
        <v>0</v>
      </c>
      <c r="Z266" s="256"/>
      <c r="AA266" s="253">
        <f t="shared" si="4"/>
        <v>2.067501296636391</v>
      </c>
    </row>
    <row r="267" spans="1:27" ht="12.75" customHeight="1" thickBot="1" x14ac:dyDescent="0.25">
      <c r="A267" s="560"/>
      <c r="B267" s="148" t="s">
        <v>226</v>
      </c>
      <c r="C267" s="145">
        <v>0</v>
      </c>
      <c r="D267" s="145">
        <v>0</v>
      </c>
      <c r="E267" s="140">
        <v>0</v>
      </c>
      <c r="F267" s="140">
        <v>0</v>
      </c>
      <c r="G267" s="140">
        <v>0</v>
      </c>
      <c r="H267" s="140">
        <v>0</v>
      </c>
      <c r="I267" s="245">
        <v>0</v>
      </c>
      <c r="J267" s="245">
        <v>0</v>
      </c>
      <c r="K267" s="141">
        <v>0</v>
      </c>
      <c r="L267" s="141">
        <v>0</v>
      </c>
      <c r="M267" s="207">
        <v>0</v>
      </c>
      <c r="N267" s="207">
        <v>0</v>
      </c>
      <c r="O267" s="141">
        <v>0</v>
      </c>
      <c r="P267" s="141">
        <v>0</v>
      </c>
      <c r="Q267" s="141">
        <v>0</v>
      </c>
      <c r="R267" s="141">
        <v>0</v>
      </c>
      <c r="S267" s="141">
        <v>0</v>
      </c>
      <c r="T267" s="141">
        <v>0</v>
      </c>
      <c r="U267" s="141">
        <v>0</v>
      </c>
      <c r="V267" s="141">
        <v>0</v>
      </c>
      <c r="W267" s="141">
        <v>0</v>
      </c>
      <c r="X267" s="140">
        <v>0</v>
      </c>
      <c r="Y267" s="249">
        <v>0</v>
      </c>
      <c r="Z267" s="256"/>
      <c r="AA267" s="254">
        <f t="shared" si="4"/>
        <v>0</v>
      </c>
    </row>
    <row r="268" spans="1:27" ht="12.75" customHeight="1" x14ac:dyDescent="0.2">
      <c r="A268" s="559" t="s">
        <v>378</v>
      </c>
      <c r="B268" s="146" t="s">
        <v>223</v>
      </c>
      <c r="C268" s="143">
        <v>9.5617804276400005</v>
      </c>
      <c r="D268" s="143">
        <v>9.5617804276400005</v>
      </c>
      <c r="E268" s="11">
        <v>15.728038878</v>
      </c>
      <c r="F268" s="11">
        <v>15.728038878</v>
      </c>
      <c r="G268" s="11">
        <v>1.4267578125</v>
      </c>
      <c r="H268" s="11">
        <v>1.4267578125</v>
      </c>
      <c r="I268" s="243">
        <v>3.48503137808</v>
      </c>
      <c r="J268" s="243">
        <v>3.48503137808</v>
      </c>
      <c r="K268" s="142">
        <v>2.2420479910700002</v>
      </c>
      <c r="L268" s="142">
        <v>2.2420479910700002</v>
      </c>
      <c r="M268" s="208">
        <v>3.3435132575709998</v>
      </c>
      <c r="N268" s="208">
        <v>3.3435132575709998</v>
      </c>
      <c r="O268" s="142">
        <v>1.07006835938</v>
      </c>
      <c r="P268" s="142">
        <v>1.07006835938</v>
      </c>
      <c r="Q268" s="142">
        <v>3.0537623355300001</v>
      </c>
      <c r="R268" s="142">
        <v>3.0537623355300001</v>
      </c>
      <c r="S268" s="142">
        <v>3.0178374890200002</v>
      </c>
      <c r="T268" s="142">
        <v>3.0178374890200002</v>
      </c>
      <c r="U268" s="142">
        <v>7.0270980745599996</v>
      </c>
      <c r="V268" s="142">
        <v>2.0456864833799999</v>
      </c>
      <c r="W268" s="142">
        <v>0</v>
      </c>
      <c r="X268" s="11">
        <v>5.9265299999999996</v>
      </c>
      <c r="Y268" s="247">
        <v>3.8719996000000001</v>
      </c>
      <c r="Z268" s="256"/>
      <c r="AA268" s="252">
        <f t="shared" si="4"/>
        <v>4.5534343485009563</v>
      </c>
    </row>
    <row r="269" spans="1:27" ht="12.75" customHeight="1" x14ac:dyDescent="0.2">
      <c r="A269" s="559"/>
      <c r="B269" s="147" t="s">
        <v>224</v>
      </c>
      <c r="C269" s="144">
        <v>0</v>
      </c>
      <c r="D269" s="144">
        <v>0</v>
      </c>
      <c r="E269" s="15">
        <v>0</v>
      </c>
      <c r="F269" s="15">
        <v>0</v>
      </c>
      <c r="G269" s="15">
        <v>0</v>
      </c>
      <c r="H269" s="15">
        <v>0</v>
      </c>
      <c r="I269" s="244">
        <v>0</v>
      </c>
      <c r="J269" s="244">
        <v>0</v>
      </c>
      <c r="K269" s="139">
        <v>0</v>
      </c>
      <c r="L269" s="139">
        <v>0</v>
      </c>
      <c r="M269" s="206">
        <v>0</v>
      </c>
      <c r="N269" s="206">
        <v>0</v>
      </c>
      <c r="O269" s="139">
        <v>0</v>
      </c>
      <c r="P269" s="139">
        <v>0</v>
      </c>
      <c r="Q269" s="139">
        <v>0</v>
      </c>
      <c r="R269" s="139">
        <v>0</v>
      </c>
      <c r="S269" s="139">
        <v>0</v>
      </c>
      <c r="T269" s="139">
        <v>0</v>
      </c>
      <c r="U269" s="139">
        <v>0</v>
      </c>
      <c r="V269" s="139">
        <v>0</v>
      </c>
      <c r="W269" s="139">
        <v>0</v>
      </c>
      <c r="X269" s="15">
        <v>0</v>
      </c>
      <c r="Y269" s="248">
        <v>0</v>
      </c>
      <c r="Z269" s="256"/>
      <c r="AA269" s="253">
        <f t="shared" si="4"/>
        <v>0</v>
      </c>
    </row>
    <row r="270" spans="1:27" ht="12.75" customHeight="1" x14ac:dyDescent="0.2">
      <c r="A270" s="559"/>
      <c r="B270" s="147" t="s">
        <v>225</v>
      </c>
      <c r="C270" s="144">
        <v>2.80345394737</v>
      </c>
      <c r="D270" s="144">
        <v>2.80345394737</v>
      </c>
      <c r="E270" s="15">
        <v>15.9077878937</v>
      </c>
      <c r="F270" s="15">
        <v>15.9077878937</v>
      </c>
      <c r="G270" s="15">
        <v>19.736816406323999</v>
      </c>
      <c r="H270" s="15">
        <v>19.736816406323999</v>
      </c>
      <c r="I270" s="244">
        <v>13.963514984650001</v>
      </c>
      <c r="J270" s="244">
        <v>13.963514984650001</v>
      </c>
      <c r="K270" s="139">
        <v>21.197544642859999</v>
      </c>
      <c r="L270" s="139">
        <v>21.197544642859999</v>
      </c>
      <c r="M270" s="206">
        <v>10.289950284090001</v>
      </c>
      <c r="N270" s="206">
        <v>10.289950284090001</v>
      </c>
      <c r="O270" s="139">
        <v>13.00544621395</v>
      </c>
      <c r="P270" s="139">
        <v>13.00544621395</v>
      </c>
      <c r="Q270" s="139">
        <v>11.61430921054</v>
      </c>
      <c r="R270" s="139">
        <v>11.61430921054</v>
      </c>
      <c r="S270" s="139">
        <v>1.6871374938599999</v>
      </c>
      <c r="T270" s="139">
        <v>1.6871374938599999</v>
      </c>
      <c r="U270" s="139">
        <v>5.4994680583499997</v>
      </c>
      <c r="V270" s="139">
        <v>0.74388599395800004</v>
      </c>
      <c r="W270" s="139">
        <v>6.0637207031299996</v>
      </c>
      <c r="X270" s="15">
        <v>3.0817956</v>
      </c>
      <c r="Y270" s="248">
        <v>0.31608160000000002</v>
      </c>
      <c r="Z270" s="256"/>
      <c r="AA270" s="253">
        <f t="shared" si="4"/>
        <v>10.265951048266347</v>
      </c>
    </row>
    <row r="271" spans="1:27" ht="12.75" customHeight="1" thickBot="1" x14ac:dyDescent="0.25">
      <c r="A271" s="560"/>
      <c r="B271" s="148" t="s">
        <v>226</v>
      </c>
      <c r="C271" s="145">
        <v>0</v>
      </c>
      <c r="D271" s="145">
        <v>0</v>
      </c>
      <c r="E271" s="140">
        <v>0</v>
      </c>
      <c r="F271" s="140">
        <v>0</v>
      </c>
      <c r="G271" s="140">
        <v>1.12951660156</v>
      </c>
      <c r="H271" s="140">
        <v>1.12951660156</v>
      </c>
      <c r="I271" s="245">
        <v>10.572041495900001</v>
      </c>
      <c r="J271" s="245">
        <v>10.572041495900001</v>
      </c>
      <c r="K271" s="141">
        <v>109.01109096</v>
      </c>
      <c r="L271" s="141">
        <v>109.01109096</v>
      </c>
      <c r="M271" s="207">
        <v>0.86470170454499995</v>
      </c>
      <c r="N271" s="207">
        <v>0.86470170454499995</v>
      </c>
      <c r="O271" s="141">
        <v>77.703425480800007</v>
      </c>
      <c r="P271" s="141">
        <v>77.703425480800007</v>
      </c>
      <c r="Q271" s="141">
        <v>1915.71021793</v>
      </c>
      <c r="R271" s="141">
        <v>1915.71021793</v>
      </c>
      <c r="S271" s="141">
        <v>9.7901499643900003</v>
      </c>
      <c r="T271" s="141">
        <v>9.7901499643900003</v>
      </c>
      <c r="U271" s="141">
        <v>871.15647724300004</v>
      </c>
      <c r="V271" s="141">
        <v>4.2773444652599997</v>
      </c>
      <c r="W271" s="141">
        <v>26.870605468800001</v>
      </c>
      <c r="X271" s="140">
        <v>346.97857640000001</v>
      </c>
      <c r="Y271" s="249">
        <v>1.8174691999999999</v>
      </c>
      <c r="Z271" s="256"/>
      <c r="AA271" s="254">
        <f t="shared" si="4"/>
        <v>239.15925048049789</v>
      </c>
    </row>
    <row r="272" spans="1:27" ht="12.75" customHeight="1" x14ac:dyDescent="0.2">
      <c r="A272" s="559" t="s">
        <v>379</v>
      </c>
      <c r="B272" s="146" t="s">
        <v>223</v>
      </c>
      <c r="C272" s="143">
        <v>0</v>
      </c>
      <c r="D272" s="143">
        <v>0</v>
      </c>
      <c r="E272" s="11">
        <v>0</v>
      </c>
      <c r="F272" s="11">
        <v>0</v>
      </c>
      <c r="G272" s="11">
        <v>0</v>
      </c>
      <c r="H272" s="11">
        <v>0</v>
      </c>
      <c r="I272" s="243">
        <v>0</v>
      </c>
      <c r="J272" s="243">
        <v>0</v>
      </c>
      <c r="K272" s="142">
        <v>0</v>
      </c>
      <c r="L272" s="142">
        <v>0</v>
      </c>
      <c r="M272" s="208">
        <v>0</v>
      </c>
      <c r="N272" s="208">
        <v>0</v>
      </c>
      <c r="O272" s="142">
        <v>0</v>
      </c>
      <c r="P272" s="142">
        <v>0</v>
      </c>
      <c r="Q272" s="142">
        <v>0</v>
      </c>
      <c r="R272" s="142">
        <v>0</v>
      </c>
      <c r="S272" s="142">
        <v>0</v>
      </c>
      <c r="T272" s="142">
        <v>0</v>
      </c>
      <c r="U272" s="142">
        <v>0</v>
      </c>
      <c r="V272" s="142">
        <v>0</v>
      </c>
      <c r="W272" s="142">
        <v>0</v>
      </c>
      <c r="X272" s="11">
        <v>0</v>
      </c>
      <c r="Y272" s="247">
        <v>0</v>
      </c>
      <c r="Z272" s="256"/>
      <c r="AA272" s="252">
        <f t="shared" si="4"/>
        <v>0</v>
      </c>
    </row>
    <row r="273" spans="1:27" ht="12.75" customHeight="1" x14ac:dyDescent="0.2">
      <c r="A273" s="559"/>
      <c r="B273" s="147" t="s">
        <v>224</v>
      </c>
      <c r="C273" s="144">
        <v>0</v>
      </c>
      <c r="D273" s="144">
        <v>0</v>
      </c>
      <c r="E273" s="15">
        <v>0</v>
      </c>
      <c r="F273" s="15">
        <v>0</v>
      </c>
      <c r="G273" s="15">
        <v>0</v>
      </c>
      <c r="H273" s="15">
        <v>0</v>
      </c>
      <c r="I273" s="244">
        <v>0</v>
      </c>
      <c r="J273" s="244">
        <v>0</v>
      </c>
      <c r="K273" s="139">
        <v>0</v>
      </c>
      <c r="L273" s="139">
        <v>0</v>
      </c>
      <c r="M273" s="206">
        <v>0</v>
      </c>
      <c r="N273" s="206">
        <v>0</v>
      </c>
      <c r="O273" s="139">
        <v>0</v>
      </c>
      <c r="P273" s="139">
        <v>0</v>
      </c>
      <c r="Q273" s="139">
        <v>0</v>
      </c>
      <c r="R273" s="139">
        <v>0</v>
      </c>
      <c r="S273" s="139">
        <v>0</v>
      </c>
      <c r="T273" s="139">
        <v>0</v>
      </c>
      <c r="U273" s="139">
        <v>0</v>
      </c>
      <c r="V273" s="139">
        <v>0</v>
      </c>
      <c r="W273" s="139">
        <v>0</v>
      </c>
      <c r="X273" s="15">
        <v>0</v>
      </c>
      <c r="Y273" s="248">
        <v>0</v>
      </c>
      <c r="Z273" s="256"/>
      <c r="AA273" s="253">
        <f t="shared" si="4"/>
        <v>0</v>
      </c>
    </row>
    <row r="274" spans="1:27" ht="12.75" customHeight="1" x14ac:dyDescent="0.2">
      <c r="A274" s="559"/>
      <c r="B274" s="147" t="s">
        <v>225</v>
      </c>
      <c r="C274" s="144">
        <v>0</v>
      </c>
      <c r="D274" s="144">
        <v>0</v>
      </c>
      <c r="E274" s="15">
        <v>0</v>
      </c>
      <c r="F274" s="15">
        <v>0</v>
      </c>
      <c r="G274" s="15">
        <v>0</v>
      </c>
      <c r="H274" s="15">
        <v>0</v>
      </c>
      <c r="I274" s="244">
        <v>0</v>
      </c>
      <c r="J274" s="244">
        <v>0</v>
      </c>
      <c r="K274" s="139">
        <v>0</v>
      </c>
      <c r="L274" s="139">
        <v>0</v>
      </c>
      <c r="M274" s="206">
        <v>0</v>
      </c>
      <c r="N274" s="206">
        <v>0</v>
      </c>
      <c r="O274" s="139">
        <v>0</v>
      </c>
      <c r="P274" s="139">
        <v>0</v>
      </c>
      <c r="Q274" s="139">
        <v>0</v>
      </c>
      <c r="R274" s="139">
        <v>0</v>
      </c>
      <c r="S274" s="139">
        <v>0</v>
      </c>
      <c r="T274" s="139">
        <v>0</v>
      </c>
      <c r="U274" s="139">
        <v>0</v>
      </c>
      <c r="V274" s="139">
        <v>0</v>
      </c>
      <c r="W274" s="139">
        <v>0</v>
      </c>
      <c r="X274" s="15">
        <v>0</v>
      </c>
      <c r="Y274" s="248">
        <v>0</v>
      </c>
      <c r="Z274" s="256"/>
      <c r="AA274" s="253">
        <f t="shared" si="4"/>
        <v>0</v>
      </c>
    </row>
    <row r="275" spans="1:27" ht="12.75" customHeight="1" thickBot="1" x14ac:dyDescent="0.25">
      <c r="A275" s="560"/>
      <c r="B275" s="148" t="s">
        <v>226</v>
      </c>
      <c r="C275" s="145">
        <v>0</v>
      </c>
      <c r="D275" s="145">
        <v>0</v>
      </c>
      <c r="E275" s="140">
        <v>0</v>
      </c>
      <c r="F275" s="140">
        <v>0</v>
      </c>
      <c r="G275" s="140">
        <v>0</v>
      </c>
      <c r="H275" s="140">
        <v>0</v>
      </c>
      <c r="I275" s="245">
        <v>0</v>
      </c>
      <c r="J275" s="245">
        <v>0</v>
      </c>
      <c r="K275" s="141">
        <v>0</v>
      </c>
      <c r="L275" s="141">
        <v>0</v>
      </c>
      <c r="M275" s="207">
        <v>0</v>
      </c>
      <c r="N275" s="207">
        <v>0</v>
      </c>
      <c r="O275" s="141">
        <v>0</v>
      </c>
      <c r="P275" s="141">
        <v>0</v>
      </c>
      <c r="Q275" s="141">
        <v>0</v>
      </c>
      <c r="R275" s="141">
        <v>0</v>
      </c>
      <c r="S275" s="141">
        <v>0</v>
      </c>
      <c r="T275" s="141">
        <v>0</v>
      </c>
      <c r="U275" s="141">
        <v>0</v>
      </c>
      <c r="V275" s="141">
        <v>0</v>
      </c>
      <c r="W275" s="141">
        <v>0</v>
      </c>
      <c r="X275" s="140">
        <v>0</v>
      </c>
      <c r="Y275" s="249">
        <v>0</v>
      </c>
      <c r="Z275" s="256"/>
      <c r="AA275" s="254">
        <f t="shared" si="4"/>
        <v>0</v>
      </c>
    </row>
    <row r="276" spans="1:27" ht="12.75" customHeight="1" x14ac:dyDescent="0.2">
      <c r="A276" s="559" t="s">
        <v>380</v>
      </c>
      <c r="B276" s="146" t="s">
        <v>223</v>
      </c>
      <c r="C276" s="143">
        <v>0</v>
      </c>
      <c r="D276" s="143">
        <v>0</v>
      </c>
      <c r="E276" s="11">
        <v>0</v>
      </c>
      <c r="F276" s="11">
        <v>0</v>
      </c>
      <c r="G276" s="11">
        <v>0</v>
      </c>
      <c r="H276" s="11">
        <v>0</v>
      </c>
      <c r="I276" s="243">
        <v>0</v>
      </c>
      <c r="J276" s="243">
        <v>0</v>
      </c>
      <c r="K276" s="142">
        <v>0</v>
      </c>
      <c r="L276" s="142">
        <v>0</v>
      </c>
      <c r="M276" s="208">
        <v>0</v>
      </c>
      <c r="N276" s="208">
        <v>0</v>
      </c>
      <c r="O276" s="142">
        <v>0</v>
      </c>
      <c r="P276" s="142">
        <v>0</v>
      </c>
      <c r="Q276" s="142">
        <v>0</v>
      </c>
      <c r="R276" s="142">
        <v>0</v>
      </c>
      <c r="S276" s="142">
        <v>0</v>
      </c>
      <c r="T276" s="142">
        <v>0</v>
      </c>
      <c r="U276" s="142">
        <v>0.36662940681</v>
      </c>
      <c r="V276" s="142">
        <v>0</v>
      </c>
      <c r="W276" s="142">
        <v>0</v>
      </c>
      <c r="X276" s="11">
        <v>0</v>
      </c>
      <c r="Y276" s="247">
        <v>0</v>
      </c>
      <c r="Z276" s="256"/>
      <c r="AA276" s="252">
        <f t="shared" si="4"/>
        <v>1.5940408991739131E-2</v>
      </c>
    </row>
    <row r="277" spans="1:27" ht="12.75" customHeight="1" x14ac:dyDescent="0.2">
      <c r="A277" s="559"/>
      <c r="B277" s="147" t="s">
        <v>224</v>
      </c>
      <c r="C277" s="144">
        <v>0</v>
      </c>
      <c r="D277" s="144">
        <v>0</v>
      </c>
      <c r="E277" s="15">
        <v>0</v>
      </c>
      <c r="F277" s="15">
        <v>0</v>
      </c>
      <c r="G277" s="15">
        <v>0</v>
      </c>
      <c r="H277" s="15">
        <v>0</v>
      </c>
      <c r="I277" s="244">
        <v>0</v>
      </c>
      <c r="J277" s="244">
        <v>0</v>
      </c>
      <c r="K277" s="139">
        <v>0</v>
      </c>
      <c r="L277" s="139">
        <v>0</v>
      </c>
      <c r="M277" s="206">
        <v>0</v>
      </c>
      <c r="N277" s="206">
        <v>0</v>
      </c>
      <c r="O277" s="139">
        <v>0</v>
      </c>
      <c r="P277" s="139">
        <v>0</v>
      </c>
      <c r="Q277" s="139">
        <v>0</v>
      </c>
      <c r="R277" s="139">
        <v>0</v>
      </c>
      <c r="S277" s="139">
        <v>0</v>
      </c>
      <c r="T277" s="139">
        <v>0</v>
      </c>
      <c r="U277" s="139">
        <v>0</v>
      </c>
      <c r="V277" s="139">
        <v>0</v>
      </c>
      <c r="W277" s="139">
        <v>0</v>
      </c>
      <c r="X277" s="15">
        <v>0</v>
      </c>
      <c r="Y277" s="248">
        <v>0</v>
      </c>
      <c r="Z277" s="256"/>
      <c r="AA277" s="253">
        <f t="shared" si="4"/>
        <v>0</v>
      </c>
    </row>
    <row r="278" spans="1:27" ht="12.75" customHeight="1" x14ac:dyDescent="0.2">
      <c r="A278" s="559"/>
      <c r="B278" s="147" t="s">
        <v>225</v>
      </c>
      <c r="C278" s="144">
        <v>0</v>
      </c>
      <c r="D278" s="144">
        <v>0</v>
      </c>
      <c r="E278" s="15">
        <v>0</v>
      </c>
      <c r="F278" s="15">
        <v>0</v>
      </c>
      <c r="G278" s="15">
        <v>0</v>
      </c>
      <c r="H278" s="15">
        <v>0</v>
      </c>
      <c r="I278" s="244">
        <v>0</v>
      </c>
      <c r="J278" s="244">
        <v>0</v>
      </c>
      <c r="K278" s="139">
        <v>0.49626358695700001</v>
      </c>
      <c r="L278" s="139">
        <v>0.49626358695700001</v>
      </c>
      <c r="M278" s="206">
        <v>2.0608723958300001</v>
      </c>
      <c r="N278" s="206">
        <v>2.0608723958300001</v>
      </c>
      <c r="O278" s="139">
        <v>0</v>
      </c>
      <c r="P278" s="139">
        <v>0</v>
      </c>
      <c r="Q278" s="139">
        <v>0</v>
      </c>
      <c r="R278" s="139">
        <v>0</v>
      </c>
      <c r="S278" s="139">
        <v>0</v>
      </c>
      <c r="T278" s="139">
        <v>0</v>
      </c>
      <c r="U278" s="139">
        <v>0</v>
      </c>
      <c r="V278" s="139">
        <v>0</v>
      </c>
      <c r="W278" s="139">
        <v>0</v>
      </c>
      <c r="X278" s="15">
        <v>0</v>
      </c>
      <c r="Y278" s="248">
        <v>0</v>
      </c>
      <c r="Z278" s="256"/>
      <c r="AA278" s="253">
        <f t="shared" si="4"/>
        <v>0.22235965067713043</v>
      </c>
    </row>
    <row r="279" spans="1:27" ht="12.75" customHeight="1" thickBot="1" x14ac:dyDescent="0.25">
      <c r="A279" s="560"/>
      <c r="B279" s="148" t="s">
        <v>226</v>
      </c>
      <c r="C279" s="145">
        <v>0</v>
      </c>
      <c r="D279" s="145">
        <v>0</v>
      </c>
      <c r="E279" s="140">
        <v>0</v>
      </c>
      <c r="F279" s="140">
        <v>0</v>
      </c>
      <c r="G279" s="140">
        <v>0</v>
      </c>
      <c r="H279" s="140">
        <v>0</v>
      </c>
      <c r="I279" s="245">
        <v>0</v>
      </c>
      <c r="J279" s="245">
        <v>0</v>
      </c>
      <c r="K279" s="141">
        <v>0</v>
      </c>
      <c r="L279" s="141">
        <v>0</v>
      </c>
      <c r="M279" s="207">
        <v>0</v>
      </c>
      <c r="N279" s="207">
        <v>0</v>
      </c>
      <c r="O279" s="141">
        <v>0</v>
      </c>
      <c r="P279" s="141">
        <v>0</v>
      </c>
      <c r="Q279" s="141">
        <v>0</v>
      </c>
      <c r="R279" s="141">
        <v>0</v>
      </c>
      <c r="S279" s="141">
        <v>0</v>
      </c>
      <c r="T279" s="141">
        <v>0</v>
      </c>
      <c r="U279" s="141">
        <v>0</v>
      </c>
      <c r="V279" s="141">
        <v>0</v>
      </c>
      <c r="W279" s="141">
        <v>0</v>
      </c>
      <c r="X279" s="140">
        <v>0</v>
      </c>
      <c r="Y279" s="249">
        <v>0</v>
      </c>
      <c r="Z279" s="256"/>
      <c r="AA279" s="254">
        <f t="shared" si="4"/>
        <v>0</v>
      </c>
    </row>
    <row r="280" spans="1:27" ht="12.75" customHeight="1" x14ac:dyDescent="0.2">
      <c r="A280" s="559" t="s">
        <v>381</v>
      </c>
      <c r="B280" s="146" t="s">
        <v>223</v>
      </c>
      <c r="C280" s="143">
        <v>1319.69026346378</v>
      </c>
      <c r="D280" s="143">
        <v>1319.69026346378</v>
      </c>
      <c r="E280" s="11">
        <v>829.67020898698001</v>
      </c>
      <c r="F280" s="11">
        <v>829.67020898698001</v>
      </c>
      <c r="G280" s="11">
        <v>177.01585097165</v>
      </c>
      <c r="H280" s="11">
        <v>177.01585097165</v>
      </c>
      <c r="I280" s="243">
        <v>367.32110005070001</v>
      </c>
      <c r="J280" s="243">
        <v>367.32110005070001</v>
      </c>
      <c r="K280" s="142">
        <v>200.4940750888</v>
      </c>
      <c r="L280" s="142">
        <v>200.4940750888</v>
      </c>
      <c r="M280" s="208">
        <v>848.40044690000002</v>
      </c>
      <c r="N280" s="208">
        <v>848.40044690000002</v>
      </c>
      <c r="O280" s="142">
        <v>476.66694991639997</v>
      </c>
      <c r="P280" s="142">
        <v>476.66694991639997</v>
      </c>
      <c r="Q280" s="142">
        <v>384.51883578770997</v>
      </c>
      <c r="R280" s="142">
        <v>384.51883578770997</v>
      </c>
      <c r="S280" s="142">
        <v>404.02055449789998</v>
      </c>
      <c r="T280" s="142">
        <v>404.02055449789998</v>
      </c>
      <c r="U280" s="142">
        <v>848.11561121066995</v>
      </c>
      <c r="V280" s="142">
        <v>1048.52044901</v>
      </c>
      <c r="W280" s="142">
        <v>1051.76583269</v>
      </c>
      <c r="X280" s="11">
        <v>373.81114450000001</v>
      </c>
      <c r="Y280" s="247">
        <v>140.8620981</v>
      </c>
      <c r="Z280" s="256"/>
      <c r="AA280" s="252">
        <f t="shared" si="4"/>
        <v>586.02920464515262</v>
      </c>
    </row>
    <row r="281" spans="1:27" ht="12.75" customHeight="1" x14ac:dyDescent="0.2">
      <c r="A281" s="559"/>
      <c r="B281" s="147" t="s">
        <v>224</v>
      </c>
      <c r="C281" s="144">
        <v>96.025169162599994</v>
      </c>
      <c r="D281" s="144">
        <v>96.025169162599994</v>
      </c>
      <c r="E281" s="15">
        <v>227.286177885</v>
      </c>
      <c r="F281" s="15">
        <v>227.286177885</v>
      </c>
      <c r="G281" s="15">
        <v>0</v>
      </c>
      <c r="H281" s="15">
        <v>0</v>
      </c>
      <c r="I281" s="244">
        <v>56.325443183700003</v>
      </c>
      <c r="J281" s="244">
        <v>56.325443183700003</v>
      </c>
      <c r="K281" s="139">
        <v>0</v>
      </c>
      <c r="L281" s="139">
        <v>0</v>
      </c>
      <c r="M281" s="206">
        <v>94.614883251400002</v>
      </c>
      <c r="N281" s="206">
        <v>94.614883251400002</v>
      </c>
      <c r="O281" s="139">
        <v>3.55145503993</v>
      </c>
      <c r="P281" s="139">
        <v>3.55145503993</v>
      </c>
      <c r="Q281" s="139">
        <v>143.505268024</v>
      </c>
      <c r="R281" s="139">
        <v>143.505268024</v>
      </c>
      <c r="S281" s="139">
        <v>0</v>
      </c>
      <c r="T281" s="139">
        <v>0</v>
      </c>
      <c r="U281" s="139">
        <v>18.647737514199999</v>
      </c>
      <c r="V281" s="139">
        <v>74.482877694099997</v>
      </c>
      <c r="W281" s="139">
        <v>163.070025276</v>
      </c>
      <c r="X281" s="15">
        <v>24.568277899999998</v>
      </c>
      <c r="Y281" s="248">
        <v>9.587809</v>
      </c>
      <c r="Z281" s="256"/>
      <c r="AA281" s="253">
        <f t="shared" si="4"/>
        <v>66.651022629459135</v>
      </c>
    </row>
    <row r="282" spans="1:27" ht="12.75" customHeight="1" x14ac:dyDescent="0.2">
      <c r="A282" s="559"/>
      <c r="B282" s="147" t="s">
        <v>225</v>
      </c>
      <c r="C282" s="144">
        <v>15.1331099791</v>
      </c>
      <c r="D282" s="144">
        <v>15.1331099791</v>
      </c>
      <c r="E282" s="15">
        <v>37.1453079164</v>
      </c>
      <c r="F282" s="15">
        <v>37.1453079164</v>
      </c>
      <c r="G282" s="15">
        <v>1.85810319768</v>
      </c>
      <c r="H282" s="15">
        <v>1.85810319768</v>
      </c>
      <c r="I282" s="244">
        <v>16.132779339980001</v>
      </c>
      <c r="J282" s="244">
        <v>16.132779339980001</v>
      </c>
      <c r="K282" s="139">
        <v>16.013815926100001</v>
      </c>
      <c r="L282" s="139">
        <v>16.013815926100001</v>
      </c>
      <c r="M282" s="206">
        <v>170.7300079</v>
      </c>
      <c r="N282" s="206">
        <v>170.7300079</v>
      </c>
      <c r="O282" s="139">
        <v>35.704288726400002</v>
      </c>
      <c r="P282" s="139">
        <v>35.704288726400002</v>
      </c>
      <c r="Q282" s="139">
        <v>29.59719677288</v>
      </c>
      <c r="R282" s="139">
        <v>29.59719677288</v>
      </c>
      <c r="S282" s="139">
        <v>26.68840359895</v>
      </c>
      <c r="T282" s="139">
        <v>26.68840359895</v>
      </c>
      <c r="U282" s="139">
        <v>160.43807969988001</v>
      </c>
      <c r="V282" s="139">
        <v>123.814952124</v>
      </c>
      <c r="W282" s="139">
        <v>189.31978665899999</v>
      </c>
      <c r="X282" s="15">
        <v>31.549774599999999</v>
      </c>
      <c r="Y282" s="248">
        <v>14.159363600000001</v>
      </c>
      <c r="Z282" s="256"/>
      <c r="AA282" s="253">
        <f t="shared" si="4"/>
        <v>52.925564495559136</v>
      </c>
    </row>
    <row r="283" spans="1:27" ht="12.75" customHeight="1" thickBot="1" x14ac:dyDescent="0.25">
      <c r="A283" s="560"/>
      <c r="B283" s="148" t="s">
        <v>226</v>
      </c>
      <c r="C283" s="145">
        <v>0</v>
      </c>
      <c r="D283" s="145">
        <v>0</v>
      </c>
      <c r="E283" s="140">
        <v>0</v>
      </c>
      <c r="F283" s="140">
        <v>0</v>
      </c>
      <c r="G283" s="140">
        <v>0</v>
      </c>
      <c r="H283" s="140">
        <v>0</v>
      </c>
      <c r="I283" s="245">
        <v>0</v>
      </c>
      <c r="J283" s="245">
        <v>0</v>
      </c>
      <c r="K283" s="141">
        <v>0</v>
      </c>
      <c r="L283" s="141">
        <v>0</v>
      </c>
      <c r="M283" s="207">
        <v>0</v>
      </c>
      <c r="N283" s="207">
        <v>0</v>
      </c>
      <c r="O283" s="141">
        <v>0</v>
      </c>
      <c r="P283" s="141">
        <v>0</v>
      </c>
      <c r="Q283" s="141">
        <v>0</v>
      </c>
      <c r="R283" s="141">
        <v>0</v>
      </c>
      <c r="S283" s="141">
        <v>0</v>
      </c>
      <c r="T283" s="141">
        <v>0</v>
      </c>
      <c r="U283" s="141">
        <v>139.0513384864</v>
      </c>
      <c r="V283" s="141">
        <v>0</v>
      </c>
      <c r="W283" s="141">
        <v>0</v>
      </c>
      <c r="X283" s="140">
        <v>909.69954940000002</v>
      </c>
      <c r="Y283" s="249">
        <v>90.619483500000001</v>
      </c>
      <c r="Z283" s="256"/>
      <c r="AA283" s="254">
        <f t="shared" si="4"/>
        <v>49.537842234191309</v>
      </c>
    </row>
    <row r="284" spans="1:27" ht="12.75" customHeight="1" x14ac:dyDescent="0.2">
      <c r="A284" s="559" t="s">
        <v>382</v>
      </c>
      <c r="B284" s="146" t="s">
        <v>223</v>
      </c>
      <c r="C284" s="143">
        <v>6.2379178779100002</v>
      </c>
      <c r="D284" s="143">
        <v>6.2379178779100002</v>
      </c>
      <c r="E284" s="11">
        <v>0</v>
      </c>
      <c r="F284" s="11">
        <v>0</v>
      </c>
      <c r="G284" s="11">
        <v>0.21711531929399999</v>
      </c>
      <c r="H284" s="11">
        <v>0.21711531929399999</v>
      </c>
      <c r="I284" s="243">
        <v>2.6751708984399998</v>
      </c>
      <c r="J284" s="243">
        <v>2.6751708984399998</v>
      </c>
      <c r="K284" s="142">
        <v>0</v>
      </c>
      <c r="L284" s="142">
        <v>0</v>
      </c>
      <c r="M284" s="208">
        <v>1.40869758703</v>
      </c>
      <c r="N284" s="208">
        <v>1.40869758703</v>
      </c>
      <c r="O284" s="142">
        <v>0</v>
      </c>
      <c r="P284" s="142">
        <v>0</v>
      </c>
      <c r="Q284" s="142">
        <v>4.9287997159100003</v>
      </c>
      <c r="R284" s="142">
        <v>4.9287997159100003</v>
      </c>
      <c r="S284" s="142">
        <v>0</v>
      </c>
      <c r="T284" s="142">
        <v>0</v>
      </c>
      <c r="U284" s="142">
        <v>0</v>
      </c>
      <c r="V284" s="142">
        <v>11.6528637707</v>
      </c>
      <c r="W284" s="142">
        <v>3.9632161458300001</v>
      </c>
      <c r="X284" s="11">
        <v>11.969871599999999</v>
      </c>
      <c r="Y284" s="247">
        <v>0</v>
      </c>
      <c r="Z284" s="256"/>
      <c r="AA284" s="252">
        <f t="shared" si="4"/>
        <v>2.5444067092912177</v>
      </c>
    </row>
    <row r="285" spans="1:27" ht="12.75" customHeight="1" x14ac:dyDescent="0.2">
      <c r="A285" s="559"/>
      <c r="B285" s="147" t="s">
        <v>224</v>
      </c>
      <c r="C285" s="144">
        <v>0</v>
      </c>
      <c r="D285" s="144">
        <v>0</v>
      </c>
      <c r="E285" s="15">
        <v>0</v>
      </c>
      <c r="F285" s="15">
        <v>0</v>
      </c>
      <c r="G285" s="15">
        <v>0</v>
      </c>
      <c r="H285" s="15">
        <v>0</v>
      </c>
      <c r="I285" s="244">
        <v>0</v>
      </c>
      <c r="J285" s="244">
        <v>0</v>
      </c>
      <c r="K285" s="139">
        <v>0</v>
      </c>
      <c r="L285" s="139">
        <v>0</v>
      </c>
      <c r="M285" s="206">
        <v>0</v>
      </c>
      <c r="N285" s="206">
        <v>0</v>
      </c>
      <c r="O285" s="139">
        <v>0</v>
      </c>
      <c r="P285" s="139">
        <v>0</v>
      </c>
      <c r="Q285" s="139">
        <v>0</v>
      </c>
      <c r="R285" s="139">
        <v>0</v>
      </c>
      <c r="S285" s="139">
        <v>0</v>
      </c>
      <c r="T285" s="139">
        <v>0</v>
      </c>
      <c r="U285" s="139">
        <v>0</v>
      </c>
      <c r="V285" s="139">
        <v>0</v>
      </c>
      <c r="W285" s="139">
        <v>0</v>
      </c>
      <c r="X285" s="15">
        <v>0</v>
      </c>
      <c r="Y285" s="248">
        <v>0</v>
      </c>
      <c r="Z285" s="256"/>
      <c r="AA285" s="253">
        <f t="shared" si="4"/>
        <v>0</v>
      </c>
    </row>
    <row r="286" spans="1:27" ht="12.75" customHeight="1" x14ac:dyDescent="0.2">
      <c r="A286" s="559"/>
      <c r="B286" s="147" t="s">
        <v>225</v>
      </c>
      <c r="C286" s="144">
        <v>0</v>
      </c>
      <c r="D286" s="144">
        <v>0</v>
      </c>
      <c r="E286" s="15">
        <v>0</v>
      </c>
      <c r="F286" s="15">
        <v>0</v>
      </c>
      <c r="G286" s="15">
        <v>1.0235436481</v>
      </c>
      <c r="H286" s="15">
        <v>1.0235436481</v>
      </c>
      <c r="I286" s="244">
        <v>0</v>
      </c>
      <c r="J286" s="244">
        <v>0</v>
      </c>
      <c r="K286" s="139">
        <v>0</v>
      </c>
      <c r="L286" s="139">
        <v>0</v>
      </c>
      <c r="M286" s="206">
        <v>0</v>
      </c>
      <c r="N286" s="206">
        <v>0</v>
      </c>
      <c r="O286" s="139">
        <v>0</v>
      </c>
      <c r="P286" s="139">
        <v>0</v>
      </c>
      <c r="Q286" s="139">
        <v>0</v>
      </c>
      <c r="R286" s="139">
        <v>0</v>
      </c>
      <c r="S286" s="139">
        <v>0</v>
      </c>
      <c r="T286" s="139">
        <v>0</v>
      </c>
      <c r="U286" s="139">
        <v>0</v>
      </c>
      <c r="V286" s="139">
        <v>4.1539171710599998</v>
      </c>
      <c r="W286" s="139">
        <v>0</v>
      </c>
      <c r="X286" s="15">
        <v>0</v>
      </c>
      <c r="Y286" s="248">
        <v>0</v>
      </c>
      <c r="Z286" s="256"/>
      <c r="AA286" s="253">
        <f t="shared" si="4"/>
        <v>0.26960888988086956</v>
      </c>
    </row>
    <row r="287" spans="1:27" ht="12.75" customHeight="1" thickBot="1" x14ac:dyDescent="0.25">
      <c r="A287" s="560"/>
      <c r="B287" s="148" t="s">
        <v>226</v>
      </c>
      <c r="C287" s="145">
        <v>0</v>
      </c>
      <c r="D287" s="145">
        <v>0</v>
      </c>
      <c r="E287" s="140">
        <v>0</v>
      </c>
      <c r="F287" s="140">
        <v>0</v>
      </c>
      <c r="G287" s="140">
        <v>0</v>
      </c>
      <c r="H287" s="140">
        <v>0</v>
      </c>
      <c r="I287" s="245">
        <v>0</v>
      </c>
      <c r="J287" s="245">
        <v>0</v>
      </c>
      <c r="K287" s="141">
        <v>0</v>
      </c>
      <c r="L287" s="141">
        <v>0</v>
      </c>
      <c r="M287" s="207">
        <v>0</v>
      </c>
      <c r="N287" s="207">
        <v>0</v>
      </c>
      <c r="O287" s="141">
        <v>0</v>
      </c>
      <c r="P287" s="141">
        <v>0</v>
      </c>
      <c r="Q287" s="141">
        <v>0</v>
      </c>
      <c r="R287" s="141">
        <v>0</v>
      </c>
      <c r="S287" s="141">
        <v>0</v>
      </c>
      <c r="T287" s="141">
        <v>0</v>
      </c>
      <c r="U287" s="141">
        <v>0</v>
      </c>
      <c r="V287" s="141">
        <v>0</v>
      </c>
      <c r="W287" s="141">
        <v>0</v>
      </c>
      <c r="X287" s="140">
        <v>0</v>
      </c>
      <c r="Y287" s="249">
        <v>0</v>
      </c>
      <c r="Z287" s="256"/>
      <c r="AA287" s="254">
        <f t="shared" si="4"/>
        <v>0</v>
      </c>
    </row>
    <row r="288" spans="1:27" ht="12.75" customHeight="1" x14ac:dyDescent="0.2">
      <c r="A288" s="559" t="s">
        <v>383</v>
      </c>
      <c r="B288" s="146" t="s">
        <v>223</v>
      </c>
      <c r="C288" s="143">
        <v>61.070829503799999</v>
      </c>
      <c r="D288" s="143">
        <v>61.070829503799999</v>
      </c>
      <c r="E288" s="11">
        <v>0</v>
      </c>
      <c r="F288" s="11">
        <v>0</v>
      </c>
      <c r="G288" s="11">
        <v>0.97278941761500004</v>
      </c>
      <c r="H288" s="11">
        <v>0.97278941761500004</v>
      </c>
      <c r="I288" s="243">
        <v>0</v>
      </c>
      <c r="J288" s="243">
        <v>0</v>
      </c>
      <c r="K288" s="142">
        <v>0</v>
      </c>
      <c r="L288" s="142">
        <v>0</v>
      </c>
      <c r="M288" s="208">
        <v>0</v>
      </c>
      <c r="N288" s="208">
        <v>0</v>
      </c>
      <c r="O288" s="142">
        <v>3.84304120464</v>
      </c>
      <c r="P288" s="142">
        <v>3.84304120464</v>
      </c>
      <c r="Q288" s="142">
        <v>4.1050575657900001</v>
      </c>
      <c r="R288" s="142">
        <v>4.1050575657900001</v>
      </c>
      <c r="S288" s="142">
        <v>1.33678346872</v>
      </c>
      <c r="T288" s="142">
        <v>1.33678346872</v>
      </c>
      <c r="U288" s="142">
        <v>0</v>
      </c>
      <c r="V288" s="142">
        <v>1.53984509781</v>
      </c>
      <c r="W288" s="142">
        <v>0</v>
      </c>
      <c r="X288" s="11">
        <v>0</v>
      </c>
      <c r="Y288" s="247">
        <v>0</v>
      </c>
      <c r="Z288" s="256"/>
      <c r="AA288" s="252">
        <f t="shared" si="4"/>
        <v>6.2694281486495651</v>
      </c>
    </row>
    <row r="289" spans="1:27" ht="12.75" customHeight="1" x14ac:dyDescent="0.2">
      <c r="A289" s="559"/>
      <c r="B289" s="147" t="s">
        <v>224</v>
      </c>
      <c r="C289" s="144">
        <v>0.11190257352999999</v>
      </c>
      <c r="D289" s="144">
        <v>0.11190257352999999</v>
      </c>
      <c r="E289" s="15">
        <v>0</v>
      </c>
      <c r="F289" s="15">
        <v>0</v>
      </c>
      <c r="G289" s="15">
        <v>0</v>
      </c>
      <c r="H289" s="15">
        <v>0</v>
      </c>
      <c r="I289" s="244">
        <v>0</v>
      </c>
      <c r="J289" s="244">
        <v>0</v>
      </c>
      <c r="K289" s="139">
        <v>0</v>
      </c>
      <c r="L289" s="139">
        <v>0</v>
      </c>
      <c r="M289" s="206">
        <v>0</v>
      </c>
      <c r="N289" s="206">
        <v>0</v>
      </c>
      <c r="O289" s="139">
        <v>0</v>
      </c>
      <c r="P289" s="139">
        <v>0</v>
      </c>
      <c r="Q289" s="139">
        <v>0</v>
      </c>
      <c r="R289" s="139">
        <v>0</v>
      </c>
      <c r="S289" s="139">
        <v>0</v>
      </c>
      <c r="T289" s="139">
        <v>0</v>
      </c>
      <c r="U289" s="139">
        <v>0</v>
      </c>
      <c r="V289" s="139">
        <v>0</v>
      </c>
      <c r="W289" s="139">
        <v>0</v>
      </c>
      <c r="X289" s="15">
        <v>0</v>
      </c>
      <c r="Y289" s="248">
        <v>0</v>
      </c>
      <c r="Z289" s="256"/>
      <c r="AA289" s="253">
        <f t="shared" si="4"/>
        <v>9.7306585678260862E-3</v>
      </c>
    </row>
    <row r="290" spans="1:27" ht="12.75" customHeight="1" x14ac:dyDescent="0.2">
      <c r="A290" s="559"/>
      <c r="B290" s="147" t="s">
        <v>225</v>
      </c>
      <c r="C290" s="144">
        <v>0</v>
      </c>
      <c r="D290" s="144">
        <v>0</v>
      </c>
      <c r="E290" s="15">
        <v>0</v>
      </c>
      <c r="F290" s="15">
        <v>0</v>
      </c>
      <c r="G290" s="15">
        <v>0</v>
      </c>
      <c r="H290" s="15">
        <v>0</v>
      </c>
      <c r="I290" s="244">
        <v>0</v>
      </c>
      <c r="J290" s="244">
        <v>0</v>
      </c>
      <c r="K290" s="139">
        <v>0</v>
      </c>
      <c r="L290" s="139">
        <v>0</v>
      </c>
      <c r="M290" s="206">
        <v>0</v>
      </c>
      <c r="N290" s="206">
        <v>0</v>
      </c>
      <c r="O290" s="139">
        <v>0.16108555947600001</v>
      </c>
      <c r="P290" s="139">
        <v>0.16108555947600001</v>
      </c>
      <c r="Q290" s="139">
        <v>0</v>
      </c>
      <c r="R290" s="139">
        <v>0</v>
      </c>
      <c r="S290" s="139">
        <v>0</v>
      </c>
      <c r="T290" s="139">
        <v>0</v>
      </c>
      <c r="U290" s="139">
        <v>0</v>
      </c>
      <c r="V290" s="139">
        <v>0</v>
      </c>
      <c r="W290" s="139">
        <v>2.61572265625</v>
      </c>
      <c r="X290" s="15">
        <v>0</v>
      </c>
      <c r="Y290" s="248">
        <v>0</v>
      </c>
      <c r="Z290" s="256"/>
      <c r="AA290" s="253">
        <f t="shared" si="4"/>
        <v>0.12773451196530436</v>
      </c>
    </row>
    <row r="291" spans="1:27" ht="12.75" customHeight="1" thickBot="1" x14ac:dyDescent="0.25">
      <c r="A291" s="560"/>
      <c r="B291" s="148" t="s">
        <v>226</v>
      </c>
      <c r="C291" s="145">
        <v>53.5174057905</v>
      </c>
      <c r="D291" s="145">
        <v>53.5174057905</v>
      </c>
      <c r="E291" s="140">
        <v>0</v>
      </c>
      <c r="F291" s="140">
        <v>0</v>
      </c>
      <c r="G291" s="140">
        <v>0</v>
      </c>
      <c r="H291" s="140">
        <v>0</v>
      </c>
      <c r="I291" s="245">
        <v>0</v>
      </c>
      <c r="J291" s="245">
        <v>0</v>
      </c>
      <c r="K291" s="141">
        <v>0</v>
      </c>
      <c r="L291" s="141">
        <v>0</v>
      </c>
      <c r="M291" s="207">
        <v>0</v>
      </c>
      <c r="N291" s="207">
        <v>0</v>
      </c>
      <c r="O291" s="141">
        <v>0</v>
      </c>
      <c r="P291" s="141">
        <v>0</v>
      </c>
      <c r="Q291" s="141">
        <v>0</v>
      </c>
      <c r="R291" s="141">
        <v>0</v>
      </c>
      <c r="S291" s="141">
        <v>0</v>
      </c>
      <c r="T291" s="141">
        <v>0</v>
      </c>
      <c r="U291" s="141">
        <v>0</v>
      </c>
      <c r="V291" s="141">
        <v>0</v>
      </c>
      <c r="W291" s="141">
        <v>0</v>
      </c>
      <c r="X291" s="140">
        <v>0</v>
      </c>
      <c r="Y291" s="249">
        <v>0</v>
      </c>
      <c r="Z291" s="256"/>
      <c r="AA291" s="254">
        <f t="shared" si="4"/>
        <v>4.6536874600434786</v>
      </c>
    </row>
    <row r="292" spans="1:27" ht="12.75" customHeight="1" x14ac:dyDescent="0.2">
      <c r="A292" s="559" t="s">
        <v>384</v>
      </c>
      <c r="B292" s="146" t="s">
        <v>223</v>
      </c>
      <c r="C292" s="143">
        <v>80.745624436330004</v>
      </c>
      <c r="D292" s="143">
        <v>80.745624436330004</v>
      </c>
      <c r="E292" s="11">
        <v>161.48516874009999</v>
      </c>
      <c r="F292" s="11">
        <v>161.48516874009999</v>
      </c>
      <c r="G292" s="11">
        <v>217.354601904058</v>
      </c>
      <c r="H292" s="11">
        <v>217.354601904058</v>
      </c>
      <c r="I292" s="243">
        <v>84.722237723199996</v>
      </c>
      <c r="J292" s="243">
        <v>84.722237723199996</v>
      </c>
      <c r="K292" s="142">
        <v>429.5307934123</v>
      </c>
      <c r="L292" s="142">
        <v>429.5307934123</v>
      </c>
      <c r="M292" s="208">
        <v>52.552226768840001</v>
      </c>
      <c r="N292" s="208">
        <v>52.552226768840001</v>
      </c>
      <c r="O292" s="142">
        <v>311.29560683509999</v>
      </c>
      <c r="P292" s="142">
        <v>311.29560683509999</v>
      </c>
      <c r="Q292" s="142">
        <v>214.07664144200001</v>
      </c>
      <c r="R292" s="142">
        <v>214.07664144200001</v>
      </c>
      <c r="S292" s="142">
        <v>135.68048639</v>
      </c>
      <c r="T292" s="142">
        <v>135.68048639</v>
      </c>
      <c r="U292" s="142">
        <v>256.74368472420002</v>
      </c>
      <c r="V292" s="142">
        <v>163.46894717199999</v>
      </c>
      <c r="W292" s="142">
        <v>450.63596754999998</v>
      </c>
      <c r="X292" s="11">
        <v>214.0149638</v>
      </c>
      <c r="Y292" s="247">
        <v>206.30081379999999</v>
      </c>
      <c r="Z292" s="256"/>
      <c r="AA292" s="252">
        <f t="shared" si="4"/>
        <v>202.87178923261115</v>
      </c>
    </row>
    <row r="293" spans="1:27" ht="12.75" customHeight="1" x14ac:dyDescent="0.2">
      <c r="A293" s="559"/>
      <c r="B293" s="147" t="s">
        <v>224</v>
      </c>
      <c r="C293" s="144">
        <v>7.5787601449700004</v>
      </c>
      <c r="D293" s="144">
        <v>7.5787601449700004</v>
      </c>
      <c r="E293" s="15">
        <v>53.502744334189998</v>
      </c>
      <c r="F293" s="15">
        <v>53.502744334189998</v>
      </c>
      <c r="G293" s="15">
        <v>106.93341786856</v>
      </c>
      <c r="H293" s="15">
        <v>106.93341786856</v>
      </c>
      <c r="I293" s="244">
        <v>33.1823102679</v>
      </c>
      <c r="J293" s="244">
        <v>33.1823102679</v>
      </c>
      <c r="K293" s="139">
        <v>396.80218468705999</v>
      </c>
      <c r="L293" s="139">
        <v>396.80218468705999</v>
      </c>
      <c r="M293" s="206">
        <v>0</v>
      </c>
      <c r="N293" s="206">
        <v>0</v>
      </c>
      <c r="O293" s="139">
        <v>93.804337508299994</v>
      </c>
      <c r="P293" s="139">
        <v>93.804337508299994</v>
      </c>
      <c r="Q293" s="139">
        <v>90.546922637199998</v>
      </c>
      <c r="R293" s="139">
        <v>90.546922637199998</v>
      </c>
      <c r="S293" s="139">
        <v>14.3221997824</v>
      </c>
      <c r="T293" s="139">
        <v>14.3221997824</v>
      </c>
      <c r="U293" s="139">
        <v>487.110291168</v>
      </c>
      <c r="V293" s="139">
        <v>291.91326212899997</v>
      </c>
      <c r="W293" s="139">
        <v>224.87898137100001</v>
      </c>
      <c r="X293" s="15">
        <v>477.94382080000003</v>
      </c>
      <c r="Y293" s="248">
        <v>445.72555519999997</v>
      </c>
      <c r="Z293" s="256"/>
      <c r="AA293" s="253">
        <f t="shared" si="4"/>
        <v>153.08337674474612</v>
      </c>
    </row>
    <row r="294" spans="1:27" ht="12.75" customHeight="1" x14ac:dyDescent="0.2">
      <c r="A294" s="559"/>
      <c r="B294" s="147" t="s">
        <v>225</v>
      </c>
      <c r="C294" s="144">
        <v>17.629405911820001</v>
      </c>
      <c r="D294" s="144">
        <v>17.629405911820001</v>
      </c>
      <c r="E294" s="15">
        <v>14.5505046034</v>
      </c>
      <c r="F294" s="15">
        <v>14.5505046034</v>
      </c>
      <c r="G294" s="15">
        <v>31.4425117925</v>
      </c>
      <c r="H294" s="15">
        <v>31.4425117925</v>
      </c>
      <c r="I294" s="244">
        <v>19.614522879479999</v>
      </c>
      <c r="J294" s="244">
        <v>19.614522879479999</v>
      </c>
      <c r="K294" s="139">
        <v>67.67404601922</v>
      </c>
      <c r="L294" s="139">
        <v>67.67404601922</v>
      </c>
      <c r="M294" s="206">
        <v>6.8537711740600002</v>
      </c>
      <c r="N294" s="206">
        <v>6.8537711740600002</v>
      </c>
      <c r="O294" s="139">
        <v>41.940693291099997</v>
      </c>
      <c r="P294" s="139">
        <v>41.940693291099997</v>
      </c>
      <c r="Q294" s="139">
        <v>32.504448406649999</v>
      </c>
      <c r="R294" s="139">
        <v>32.504448406649999</v>
      </c>
      <c r="S294" s="139">
        <v>2.13835003227</v>
      </c>
      <c r="T294" s="139">
        <v>2.13835003227</v>
      </c>
      <c r="U294" s="139">
        <v>183.01007594129999</v>
      </c>
      <c r="V294" s="139">
        <v>76.124333381699998</v>
      </c>
      <c r="W294" s="139">
        <v>55.533804086799996</v>
      </c>
      <c r="X294" s="15">
        <v>90.518937800000003</v>
      </c>
      <c r="Y294" s="248">
        <v>115.3769884</v>
      </c>
      <c r="Z294" s="256"/>
      <c r="AA294" s="253">
        <f t="shared" si="4"/>
        <v>43.011332514382609</v>
      </c>
    </row>
    <row r="295" spans="1:27" ht="12.75" customHeight="1" thickBot="1" x14ac:dyDescent="0.25">
      <c r="A295" s="560"/>
      <c r="B295" s="148" t="s">
        <v>226</v>
      </c>
      <c r="C295" s="145">
        <v>0</v>
      </c>
      <c r="D295" s="145">
        <v>0</v>
      </c>
      <c r="E295" s="140">
        <v>0</v>
      </c>
      <c r="F295" s="140">
        <v>0</v>
      </c>
      <c r="G295" s="140">
        <v>35.993208451599997</v>
      </c>
      <c r="H295" s="140">
        <v>35.993208451599997</v>
      </c>
      <c r="I295" s="245">
        <v>0</v>
      </c>
      <c r="J295" s="245">
        <v>0</v>
      </c>
      <c r="K295" s="141">
        <v>273.86225516600001</v>
      </c>
      <c r="L295" s="141">
        <v>273.86225516600001</v>
      </c>
      <c r="M295" s="207">
        <v>0</v>
      </c>
      <c r="N295" s="207">
        <v>0</v>
      </c>
      <c r="O295" s="141">
        <v>0</v>
      </c>
      <c r="P295" s="141">
        <v>0</v>
      </c>
      <c r="Q295" s="141">
        <v>0</v>
      </c>
      <c r="R295" s="141">
        <v>0</v>
      </c>
      <c r="S295" s="141">
        <v>4.2771375998899996</v>
      </c>
      <c r="T295" s="141">
        <v>4.2771375998899996</v>
      </c>
      <c r="U295" s="141">
        <v>0</v>
      </c>
      <c r="V295" s="141">
        <v>0</v>
      </c>
      <c r="W295" s="141">
        <v>1.97551081732</v>
      </c>
      <c r="X295" s="140">
        <v>19.932697900000001</v>
      </c>
      <c r="Y295" s="249">
        <v>0</v>
      </c>
      <c r="Z295" s="256"/>
      <c r="AA295" s="254">
        <f t="shared" si="4"/>
        <v>28.268409180534782</v>
      </c>
    </row>
    <row r="296" spans="1:27" ht="12.75" customHeight="1" x14ac:dyDescent="0.2">
      <c r="A296" s="559" t="s">
        <v>385</v>
      </c>
      <c r="B296" s="146" t="s">
        <v>223</v>
      </c>
      <c r="C296" s="143">
        <v>0.62638147865899996</v>
      </c>
      <c r="D296" s="143">
        <v>0.62638147865899996</v>
      </c>
      <c r="E296" s="11">
        <v>0</v>
      </c>
      <c r="F296" s="11">
        <v>0</v>
      </c>
      <c r="G296" s="11">
        <v>0</v>
      </c>
      <c r="H296" s="11">
        <v>0</v>
      </c>
      <c r="I296" s="243">
        <v>0</v>
      </c>
      <c r="J296" s="243">
        <v>0</v>
      </c>
      <c r="K296" s="142">
        <v>0.682362432066</v>
      </c>
      <c r="L296" s="142">
        <v>0.682362432066</v>
      </c>
      <c r="M296" s="208">
        <v>0</v>
      </c>
      <c r="N296" s="208">
        <v>0</v>
      </c>
      <c r="O296" s="142">
        <v>0</v>
      </c>
      <c r="P296" s="142">
        <v>0</v>
      </c>
      <c r="Q296" s="142">
        <v>7.1798135080699996</v>
      </c>
      <c r="R296" s="142">
        <v>7.1798135080699996</v>
      </c>
      <c r="S296" s="142">
        <v>0</v>
      </c>
      <c r="T296" s="142">
        <v>0</v>
      </c>
      <c r="U296" s="142">
        <v>0</v>
      </c>
      <c r="V296" s="142">
        <v>2.5160850584499999</v>
      </c>
      <c r="W296" s="142">
        <v>0</v>
      </c>
      <c r="X296" s="11">
        <v>0</v>
      </c>
      <c r="Y296" s="247">
        <v>0</v>
      </c>
      <c r="Z296" s="256"/>
      <c r="AA296" s="252">
        <f t="shared" si="4"/>
        <v>0.84753043026260866</v>
      </c>
    </row>
    <row r="297" spans="1:27" ht="12.75" customHeight="1" x14ac:dyDescent="0.2">
      <c r="A297" s="559"/>
      <c r="B297" s="147" t="s">
        <v>224</v>
      </c>
      <c r="C297" s="144">
        <v>0</v>
      </c>
      <c r="D297" s="144">
        <v>0</v>
      </c>
      <c r="E297" s="15">
        <v>0</v>
      </c>
      <c r="F297" s="15">
        <v>0</v>
      </c>
      <c r="G297" s="15">
        <v>0</v>
      </c>
      <c r="H297" s="15">
        <v>0</v>
      </c>
      <c r="I297" s="244">
        <v>0</v>
      </c>
      <c r="J297" s="244">
        <v>0</v>
      </c>
      <c r="K297" s="139">
        <v>0</v>
      </c>
      <c r="L297" s="139">
        <v>0</v>
      </c>
      <c r="M297" s="206">
        <v>0</v>
      </c>
      <c r="N297" s="206">
        <v>0</v>
      </c>
      <c r="O297" s="139">
        <v>0</v>
      </c>
      <c r="P297" s="139">
        <v>0</v>
      </c>
      <c r="Q297" s="139">
        <v>0</v>
      </c>
      <c r="R297" s="139">
        <v>0</v>
      </c>
      <c r="S297" s="139">
        <v>0</v>
      </c>
      <c r="T297" s="139">
        <v>0</v>
      </c>
      <c r="U297" s="139">
        <v>13.809707656500001</v>
      </c>
      <c r="V297" s="139">
        <v>0</v>
      </c>
      <c r="W297" s="139">
        <v>0</v>
      </c>
      <c r="X297" s="15">
        <v>0</v>
      </c>
      <c r="Y297" s="248">
        <v>0</v>
      </c>
      <c r="Z297" s="256"/>
      <c r="AA297" s="253">
        <f t="shared" si="4"/>
        <v>0.60042207202173914</v>
      </c>
    </row>
    <row r="298" spans="1:27" ht="12.75" customHeight="1" x14ac:dyDescent="0.2">
      <c r="A298" s="559"/>
      <c r="B298" s="147" t="s">
        <v>225</v>
      </c>
      <c r="C298" s="144">
        <v>0</v>
      </c>
      <c r="D298" s="144">
        <v>0</v>
      </c>
      <c r="E298" s="15">
        <v>0</v>
      </c>
      <c r="F298" s="15">
        <v>0</v>
      </c>
      <c r="G298" s="15">
        <v>0</v>
      </c>
      <c r="H298" s="15">
        <v>0</v>
      </c>
      <c r="I298" s="244">
        <v>0</v>
      </c>
      <c r="J298" s="244">
        <v>0</v>
      </c>
      <c r="K298" s="139">
        <v>0</v>
      </c>
      <c r="L298" s="139">
        <v>0</v>
      </c>
      <c r="M298" s="206">
        <v>1.95518663194</v>
      </c>
      <c r="N298" s="206">
        <v>1.95518663194</v>
      </c>
      <c r="O298" s="139">
        <v>4.918917410713</v>
      </c>
      <c r="P298" s="139">
        <v>4.918917410713</v>
      </c>
      <c r="Q298" s="139">
        <v>7.1184475806499998</v>
      </c>
      <c r="R298" s="139">
        <v>7.1184475806499998</v>
      </c>
      <c r="S298" s="139">
        <v>0</v>
      </c>
      <c r="T298" s="139">
        <v>0</v>
      </c>
      <c r="U298" s="139">
        <v>0</v>
      </c>
      <c r="V298" s="139">
        <v>0</v>
      </c>
      <c r="W298" s="139">
        <v>0</v>
      </c>
      <c r="X298" s="15">
        <v>0</v>
      </c>
      <c r="Y298" s="248">
        <v>0</v>
      </c>
      <c r="Z298" s="256"/>
      <c r="AA298" s="253">
        <f t="shared" si="4"/>
        <v>1.2167436194176522</v>
      </c>
    </row>
    <row r="299" spans="1:27" ht="12.75" customHeight="1" thickBot="1" x14ac:dyDescent="0.25">
      <c r="A299" s="560"/>
      <c r="B299" s="148" t="s">
        <v>226</v>
      </c>
      <c r="C299" s="145">
        <v>0</v>
      </c>
      <c r="D299" s="145">
        <v>0</v>
      </c>
      <c r="E299" s="140">
        <v>0</v>
      </c>
      <c r="F299" s="140">
        <v>0</v>
      </c>
      <c r="G299" s="140">
        <v>27.606104651199999</v>
      </c>
      <c r="H299" s="140">
        <v>27.606104651199999</v>
      </c>
      <c r="I299" s="245">
        <v>0</v>
      </c>
      <c r="J299" s="245">
        <v>0</v>
      </c>
      <c r="K299" s="141">
        <v>0</v>
      </c>
      <c r="L299" s="141">
        <v>0</v>
      </c>
      <c r="M299" s="207">
        <v>0</v>
      </c>
      <c r="N299" s="207">
        <v>0</v>
      </c>
      <c r="O299" s="141">
        <v>11.79453125</v>
      </c>
      <c r="P299" s="141">
        <v>11.79453125</v>
      </c>
      <c r="Q299" s="141">
        <v>0</v>
      </c>
      <c r="R299" s="141">
        <v>0</v>
      </c>
      <c r="S299" s="141">
        <v>0</v>
      </c>
      <c r="T299" s="141">
        <v>0</v>
      </c>
      <c r="U299" s="141">
        <v>0</v>
      </c>
      <c r="V299" s="141">
        <v>0</v>
      </c>
      <c r="W299" s="141">
        <v>0.34588068181800002</v>
      </c>
      <c r="X299" s="140">
        <v>0</v>
      </c>
      <c r="Y299" s="249">
        <v>0</v>
      </c>
      <c r="Z299" s="256"/>
      <c r="AA299" s="254">
        <f t="shared" si="4"/>
        <v>3.4411805427920874</v>
      </c>
    </row>
    <row r="300" spans="1:27" ht="12.75" customHeight="1" x14ac:dyDescent="0.2">
      <c r="A300" s="559" t="s">
        <v>386</v>
      </c>
      <c r="B300" s="146" t="s">
        <v>223</v>
      </c>
      <c r="C300" s="143">
        <v>0</v>
      </c>
      <c r="D300" s="143">
        <v>0</v>
      </c>
      <c r="E300" s="11">
        <v>0</v>
      </c>
      <c r="F300" s="11">
        <v>0</v>
      </c>
      <c r="G300" s="11">
        <v>0</v>
      </c>
      <c r="H300" s="11">
        <v>0</v>
      </c>
      <c r="I300" s="243">
        <v>0</v>
      </c>
      <c r="J300" s="243">
        <v>0</v>
      </c>
      <c r="K300" s="142">
        <v>0</v>
      </c>
      <c r="L300" s="142">
        <v>0</v>
      </c>
      <c r="M300" s="208">
        <v>0</v>
      </c>
      <c r="N300" s="208">
        <v>0</v>
      </c>
      <c r="O300" s="142">
        <v>0</v>
      </c>
      <c r="P300" s="142">
        <v>0</v>
      </c>
      <c r="Q300" s="142">
        <v>0</v>
      </c>
      <c r="R300" s="142">
        <v>0</v>
      </c>
      <c r="S300" s="142">
        <v>0</v>
      </c>
      <c r="T300" s="142">
        <v>0</v>
      </c>
      <c r="U300" s="142">
        <v>0</v>
      </c>
      <c r="V300" s="142">
        <v>0</v>
      </c>
      <c r="W300" s="142">
        <v>0</v>
      </c>
      <c r="X300" s="11">
        <v>0</v>
      </c>
      <c r="Y300" s="247">
        <v>0</v>
      </c>
      <c r="Z300" s="256"/>
      <c r="AA300" s="252">
        <f t="shared" si="4"/>
        <v>0</v>
      </c>
    </row>
    <row r="301" spans="1:27" ht="12.75" customHeight="1" x14ac:dyDescent="0.2">
      <c r="A301" s="559"/>
      <c r="B301" s="147" t="s">
        <v>224</v>
      </c>
      <c r="C301" s="144">
        <v>0</v>
      </c>
      <c r="D301" s="144">
        <v>0</v>
      </c>
      <c r="E301" s="15">
        <v>0</v>
      </c>
      <c r="F301" s="15">
        <v>0</v>
      </c>
      <c r="G301" s="15">
        <v>0</v>
      </c>
      <c r="H301" s="15">
        <v>0</v>
      </c>
      <c r="I301" s="244">
        <v>0</v>
      </c>
      <c r="J301" s="244">
        <v>0</v>
      </c>
      <c r="K301" s="139">
        <v>0</v>
      </c>
      <c r="L301" s="139">
        <v>0</v>
      </c>
      <c r="M301" s="206">
        <v>0</v>
      </c>
      <c r="N301" s="206">
        <v>0</v>
      </c>
      <c r="O301" s="139">
        <v>0</v>
      </c>
      <c r="P301" s="139">
        <v>0</v>
      </c>
      <c r="Q301" s="139">
        <v>0</v>
      </c>
      <c r="R301" s="139">
        <v>0</v>
      </c>
      <c r="S301" s="139">
        <v>0</v>
      </c>
      <c r="T301" s="139">
        <v>0</v>
      </c>
      <c r="U301" s="139">
        <v>0</v>
      </c>
      <c r="V301" s="139">
        <v>0</v>
      </c>
      <c r="W301" s="139">
        <v>0</v>
      </c>
      <c r="X301" s="15">
        <v>0</v>
      </c>
      <c r="Y301" s="248">
        <v>0</v>
      </c>
      <c r="Z301" s="256"/>
      <c r="AA301" s="253">
        <f t="shared" si="4"/>
        <v>0</v>
      </c>
    </row>
    <row r="302" spans="1:27" ht="12.75" customHeight="1" x14ac:dyDescent="0.2">
      <c r="A302" s="559"/>
      <c r="B302" s="147" t="s">
        <v>225</v>
      </c>
      <c r="C302" s="144">
        <v>0</v>
      </c>
      <c r="D302" s="144">
        <v>0</v>
      </c>
      <c r="E302" s="15">
        <v>0</v>
      </c>
      <c r="F302" s="15">
        <v>0</v>
      </c>
      <c r="G302" s="15">
        <v>0</v>
      </c>
      <c r="H302" s="15">
        <v>0</v>
      </c>
      <c r="I302" s="244">
        <v>0</v>
      </c>
      <c r="J302" s="244">
        <v>0</v>
      </c>
      <c r="K302" s="139">
        <v>0</v>
      </c>
      <c r="L302" s="139">
        <v>0</v>
      </c>
      <c r="M302" s="206">
        <v>0</v>
      </c>
      <c r="N302" s="206">
        <v>0</v>
      </c>
      <c r="O302" s="139">
        <v>0</v>
      </c>
      <c r="P302" s="139">
        <v>0</v>
      </c>
      <c r="Q302" s="139">
        <v>0</v>
      </c>
      <c r="R302" s="139">
        <v>0</v>
      </c>
      <c r="S302" s="139">
        <v>0</v>
      </c>
      <c r="T302" s="139">
        <v>0</v>
      </c>
      <c r="U302" s="139">
        <v>0.28515620529699998</v>
      </c>
      <c r="V302" s="139">
        <v>0</v>
      </c>
      <c r="W302" s="139">
        <v>0</v>
      </c>
      <c r="X302" s="15">
        <v>0</v>
      </c>
      <c r="Y302" s="248">
        <v>0</v>
      </c>
      <c r="Z302" s="256"/>
      <c r="AA302" s="253">
        <f t="shared" si="4"/>
        <v>1.239809588247826E-2</v>
      </c>
    </row>
    <row r="303" spans="1:27" ht="12.75" customHeight="1" thickBot="1" x14ac:dyDescent="0.25">
      <c r="A303" s="560"/>
      <c r="B303" s="148" t="s">
        <v>226</v>
      </c>
      <c r="C303" s="145">
        <v>0</v>
      </c>
      <c r="D303" s="145">
        <v>0</v>
      </c>
      <c r="E303" s="140">
        <v>0</v>
      </c>
      <c r="F303" s="140">
        <v>0</v>
      </c>
      <c r="G303" s="140">
        <v>0</v>
      </c>
      <c r="H303" s="140">
        <v>0</v>
      </c>
      <c r="I303" s="245">
        <v>0</v>
      </c>
      <c r="J303" s="245">
        <v>0</v>
      </c>
      <c r="K303" s="141">
        <v>0</v>
      </c>
      <c r="L303" s="141">
        <v>0</v>
      </c>
      <c r="M303" s="207">
        <v>0</v>
      </c>
      <c r="N303" s="207">
        <v>0</v>
      </c>
      <c r="O303" s="141">
        <v>0</v>
      </c>
      <c r="P303" s="141">
        <v>0</v>
      </c>
      <c r="Q303" s="141">
        <v>0</v>
      </c>
      <c r="R303" s="141">
        <v>0</v>
      </c>
      <c r="S303" s="141">
        <v>0</v>
      </c>
      <c r="T303" s="141">
        <v>0</v>
      </c>
      <c r="U303" s="141">
        <v>0</v>
      </c>
      <c r="V303" s="141">
        <v>0</v>
      </c>
      <c r="W303" s="141">
        <v>0</v>
      </c>
      <c r="X303" s="140">
        <v>0</v>
      </c>
      <c r="Y303" s="249">
        <v>0</v>
      </c>
      <c r="Z303" s="256"/>
      <c r="AA303" s="254">
        <f t="shared" si="4"/>
        <v>0</v>
      </c>
    </row>
    <row r="304" spans="1:27" ht="12.75" customHeight="1" x14ac:dyDescent="0.2">
      <c r="A304" s="559" t="s">
        <v>387</v>
      </c>
      <c r="B304" s="146" t="s">
        <v>223</v>
      </c>
      <c r="C304" s="143">
        <v>0</v>
      </c>
      <c r="D304" s="143">
        <v>0</v>
      </c>
      <c r="E304" s="11">
        <v>0</v>
      </c>
      <c r="F304" s="11">
        <v>0</v>
      </c>
      <c r="G304" s="11">
        <v>0</v>
      </c>
      <c r="H304" s="11">
        <v>0</v>
      </c>
      <c r="I304" s="243">
        <v>0</v>
      </c>
      <c r="J304" s="243">
        <v>0</v>
      </c>
      <c r="K304" s="142">
        <v>0</v>
      </c>
      <c r="L304" s="142">
        <v>0</v>
      </c>
      <c r="M304" s="208">
        <v>0</v>
      </c>
      <c r="N304" s="208">
        <v>0</v>
      </c>
      <c r="O304" s="142">
        <v>0</v>
      </c>
      <c r="P304" s="142">
        <v>0</v>
      </c>
      <c r="Q304" s="142">
        <v>0</v>
      </c>
      <c r="R304" s="142">
        <v>0</v>
      </c>
      <c r="S304" s="142">
        <v>0</v>
      </c>
      <c r="T304" s="142">
        <v>0</v>
      </c>
      <c r="U304" s="142">
        <v>0</v>
      </c>
      <c r="V304" s="142">
        <v>0</v>
      </c>
      <c r="W304" s="142">
        <v>0</v>
      </c>
      <c r="X304" s="11">
        <v>0</v>
      </c>
      <c r="Y304" s="247">
        <v>0</v>
      </c>
      <c r="Z304" s="256"/>
      <c r="AA304" s="252">
        <f t="shared" si="4"/>
        <v>0</v>
      </c>
    </row>
    <row r="305" spans="1:27" ht="12.75" customHeight="1" x14ac:dyDescent="0.2">
      <c r="A305" s="559"/>
      <c r="B305" s="147" t="s">
        <v>224</v>
      </c>
      <c r="C305" s="144">
        <v>0</v>
      </c>
      <c r="D305" s="144">
        <v>0</v>
      </c>
      <c r="E305" s="15">
        <v>0</v>
      </c>
      <c r="F305" s="15">
        <v>0</v>
      </c>
      <c r="G305" s="15">
        <v>0</v>
      </c>
      <c r="H305" s="15">
        <v>0</v>
      </c>
      <c r="I305" s="244">
        <v>0</v>
      </c>
      <c r="J305" s="244">
        <v>0</v>
      </c>
      <c r="K305" s="139">
        <v>0</v>
      </c>
      <c r="L305" s="139">
        <v>0</v>
      </c>
      <c r="M305" s="206">
        <v>0</v>
      </c>
      <c r="N305" s="206">
        <v>0</v>
      </c>
      <c r="O305" s="139">
        <v>0</v>
      </c>
      <c r="P305" s="139">
        <v>0</v>
      </c>
      <c r="Q305" s="139">
        <v>0</v>
      </c>
      <c r="R305" s="139">
        <v>0</v>
      </c>
      <c r="S305" s="139">
        <v>0</v>
      </c>
      <c r="T305" s="139">
        <v>0</v>
      </c>
      <c r="U305" s="139">
        <v>0</v>
      </c>
      <c r="V305" s="139">
        <v>0</v>
      </c>
      <c r="W305" s="139">
        <v>0</v>
      </c>
      <c r="X305" s="15">
        <v>0</v>
      </c>
      <c r="Y305" s="248">
        <v>0</v>
      </c>
      <c r="Z305" s="256"/>
      <c r="AA305" s="253">
        <f t="shared" si="4"/>
        <v>0</v>
      </c>
    </row>
    <row r="306" spans="1:27" ht="12.75" customHeight="1" x14ac:dyDescent="0.2">
      <c r="A306" s="559"/>
      <c r="B306" s="147" t="s">
        <v>225</v>
      </c>
      <c r="C306" s="144">
        <v>0</v>
      </c>
      <c r="D306" s="144">
        <v>0</v>
      </c>
      <c r="E306" s="15">
        <v>3.0557332677160001</v>
      </c>
      <c r="F306" s="15">
        <v>3.0557332677160001</v>
      </c>
      <c r="G306" s="15">
        <v>1.099792480471</v>
      </c>
      <c r="H306" s="15">
        <v>1.099792480471</v>
      </c>
      <c r="I306" s="244">
        <v>0.25728419569700001</v>
      </c>
      <c r="J306" s="244">
        <v>0.25728419569700001</v>
      </c>
      <c r="K306" s="139">
        <v>0.679408482142</v>
      </c>
      <c r="L306" s="139">
        <v>0.679408482142</v>
      </c>
      <c r="M306" s="206">
        <v>2.8246922348500001</v>
      </c>
      <c r="N306" s="206">
        <v>2.8246922348500001</v>
      </c>
      <c r="O306" s="139">
        <v>2.88095327524</v>
      </c>
      <c r="P306" s="139">
        <v>2.88095327524</v>
      </c>
      <c r="Q306" s="139">
        <v>3.8046875</v>
      </c>
      <c r="R306" s="139">
        <v>3.8046875</v>
      </c>
      <c r="S306" s="139">
        <v>0</v>
      </c>
      <c r="T306" s="139">
        <v>0</v>
      </c>
      <c r="U306" s="139">
        <v>2.8515760302499999</v>
      </c>
      <c r="V306" s="139">
        <v>2.2316579818700002</v>
      </c>
      <c r="W306" s="139">
        <v>1.54565429688</v>
      </c>
      <c r="X306" s="15">
        <v>0</v>
      </c>
      <c r="Y306" s="248">
        <v>0</v>
      </c>
      <c r="Z306" s="256"/>
      <c r="AA306" s="253">
        <f t="shared" si="4"/>
        <v>1.5579996165753045</v>
      </c>
    </row>
    <row r="307" spans="1:27" ht="12.75" customHeight="1" thickBot="1" x14ac:dyDescent="0.25">
      <c r="A307" s="560"/>
      <c r="B307" s="148" t="s">
        <v>226</v>
      </c>
      <c r="C307" s="145">
        <v>11.439093338799999</v>
      </c>
      <c r="D307" s="145">
        <v>11.439093338799999</v>
      </c>
      <c r="E307" s="140">
        <v>0</v>
      </c>
      <c r="F307" s="140">
        <v>0</v>
      </c>
      <c r="G307" s="140">
        <v>0.118896484375</v>
      </c>
      <c r="H307" s="140">
        <v>0.118896484375</v>
      </c>
      <c r="I307" s="245">
        <v>0.25728419569700001</v>
      </c>
      <c r="J307" s="245">
        <v>0.25728419569700001</v>
      </c>
      <c r="K307" s="141">
        <v>0</v>
      </c>
      <c r="L307" s="141">
        <v>0</v>
      </c>
      <c r="M307" s="207">
        <v>0</v>
      </c>
      <c r="N307" s="207">
        <v>0</v>
      </c>
      <c r="O307" s="141">
        <v>46.671443058900003</v>
      </c>
      <c r="P307" s="141">
        <v>46.671443058900003</v>
      </c>
      <c r="Q307" s="141">
        <v>19.323807565799999</v>
      </c>
      <c r="R307" s="141">
        <v>19.323807565799999</v>
      </c>
      <c r="S307" s="141">
        <v>4.0396249853099997</v>
      </c>
      <c r="T307" s="141">
        <v>4.0396249853099997</v>
      </c>
      <c r="U307" s="141">
        <v>0</v>
      </c>
      <c r="V307" s="141">
        <v>0</v>
      </c>
      <c r="W307" s="141">
        <v>0</v>
      </c>
      <c r="X307" s="140">
        <v>61.7939528</v>
      </c>
      <c r="Y307" s="249">
        <v>41.169628400000001</v>
      </c>
      <c r="Z307" s="256"/>
      <c r="AA307" s="254">
        <f t="shared" si="4"/>
        <v>11.594081759033219</v>
      </c>
    </row>
    <row r="308" spans="1:27" ht="12.75" customHeight="1" x14ac:dyDescent="0.2">
      <c r="A308" s="559" t="s">
        <v>388</v>
      </c>
      <c r="B308" s="146" t="s">
        <v>223</v>
      </c>
      <c r="C308" s="143">
        <v>33.635815429700003</v>
      </c>
      <c r="D308" s="143">
        <v>33.635815429700003</v>
      </c>
      <c r="E308" s="11">
        <v>51.070034585000002</v>
      </c>
      <c r="F308" s="11">
        <v>51.070034585000002</v>
      </c>
      <c r="G308" s="11">
        <v>79.709997788899997</v>
      </c>
      <c r="H308" s="11">
        <v>79.709997788899997</v>
      </c>
      <c r="I308" s="243">
        <v>140.51526227671999</v>
      </c>
      <c r="J308" s="243">
        <v>140.51526227671999</v>
      </c>
      <c r="K308" s="142">
        <v>91.341617506519995</v>
      </c>
      <c r="L308" s="142">
        <v>91.341617506519995</v>
      </c>
      <c r="M308" s="208">
        <v>17.9885625</v>
      </c>
      <c r="N308" s="208">
        <v>17.9885625</v>
      </c>
      <c r="O308" s="142">
        <v>37.847993608000003</v>
      </c>
      <c r="P308" s="142">
        <v>37.847993608000003</v>
      </c>
      <c r="Q308" s="142">
        <v>16.285918445099998</v>
      </c>
      <c r="R308" s="142">
        <v>16.285918445099998</v>
      </c>
      <c r="S308" s="142">
        <v>65.449998885409997</v>
      </c>
      <c r="T308" s="142">
        <v>65.449998885409997</v>
      </c>
      <c r="U308" s="142">
        <v>180.05665791050001</v>
      </c>
      <c r="V308" s="142">
        <v>215.42180398100001</v>
      </c>
      <c r="W308" s="142">
        <v>21.4433306526</v>
      </c>
      <c r="X308" s="11">
        <v>214.88019</v>
      </c>
      <c r="Y308" s="247">
        <v>91.198659000000006</v>
      </c>
      <c r="Z308" s="256"/>
      <c r="AA308" s="252">
        <f t="shared" si="4"/>
        <v>77.856132330208709</v>
      </c>
    </row>
    <row r="309" spans="1:27" ht="12.75" customHeight="1" x14ac:dyDescent="0.2">
      <c r="A309" s="559"/>
      <c r="B309" s="147" t="s">
        <v>224</v>
      </c>
      <c r="C309" s="144">
        <v>2.38981933594</v>
      </c>
      <c r="D309" s="144">
        <v>2.38981933594</v>
      </c>
      <c r="E309" s="15">
        <v>28.48252223319</v>
      </c>
      <c r="F309" s="15">
        <v>28.48252223319</v>
      </c>
      <c r="G309" s="15">
        <v>40.864497346699999</v>
      </c>
      <c r="H309" s="15">
        <v>40.864497346699999</v>
      </c>
      <c r="I309" s="244">
        <v>29.839620535720002</v>
      </c>
      <c r="J309" s="244">
        <v>29.839620535720002</v>
      </c>
      <c r="K309" s="139">
        <v>106.1624282528</v>
      </c>
      <c r="L309" s="139">
        <v>106.1624282528</v>
      </c>
      <c r="M309" s="206">
        <v>18.627749999999999</v>
      </c>
      <c r="N309" s="206">
        <v>18.627749999999999</v>
      </c>
      <c r="O309" s="139">
        <v>372.0206143469</v>
      </c>
      <c r="P309" s="139">
        <v>372.0206143469</v>
      </c>
      <c r="Q309" s="139">
        <v>225.427734375</v>
      </c>
      <c r="R309" s="139">
        <v>225.427734375</v>
      </c>
      <c r="S309" s="139">
        <v>0</v>
      </c>
      <c r="T309" s="139">
        <v>0</v>
      </c>
      <c r="U309" s="139">
        <v>18.2297181934</v>
      </c>
      <c r="V309" s="139">
        <v>27.608209535499999</v>
      </c>
      <c r="W309" s="139">
        <v>50.901683134199999</v>
      </c>
      <c r="X309" s="15">
        <v>997.41631500000005</v>
      </c>
      <c r="Y309" s="248">
        <v>44.172567000000001</v>
      </c>
      <c r="Z309" s="256"/>
      <c r="AA309" s="253">
        <f t="shared" si="4"/>
        <v>121.12862894415653</v>
      </c>
    </row>
    <row r="310" spans="1:27" ht="12.75" customHeight="1" x14ac:dyDescent="0.2">
      <c r="A310" s="559"/>
      <c r="B310" s="147" t="s">
        <v>225</v>
      </c>
      <c r="C310" s="144">
        <v>0</v>
      </c>
      <c r="D310" s="144">
        <v>0</v>
      </c>
      <c r="E310" s="15">
        <v>0</v>
      </c>
      <c r="F310" s="15">
        <v>0</v>
      </c>
      <c r="G310" s="15">
        <v>0</v>
      </c>
      <c r="H310" s="15">
        <v>0</v>
      </c>
      <c r="I310" s="244">
        <v>2.20128348214</v>
      </c>
      <c r="J310" s="244">
        <v>2.20128348214</v>
      </c>
      <c r="K310" s="139">
        <v>4.6588010204200003</v>
      </c>
      <c r="L310" s="139">
        <v>4.6588010204200003</v>
      </c>
      <c r="M310" s="206">
        <v>0</v>
      </c>
      <c r="N310" s="206">
        <v>0</v>
      </c>
      <c r="O310" s="139">
        <v>0</v>
      </c>
      <c r="P310" s="139">
        <v>0</v>
      </c>
      <c r="Q310" s="139">
        <v>0</v>
      </c>
      <c r="R310" s="139">
        <v>0</v>
      </c>
      <c r="S310" s="139">
        <v>0</v>
      </c>
      <c r="T310" s="139">
        <v>0</v>
      </c>
      <c r="U310" s="139">
        <v>21.7941882312</v>
      </c>
      <c r="V310" s="139">
        <v>0</v>
      </c>
      <c r="W310" s="139">
        <v>0</v>
      </c>
      <c r="X310" s="15">
        <v>0</v>
      </c>
      <c r="Y310" s="248">
        <v>0</v>
      </c>
      <c r="Z310" s="256"/>
      <c r="AA310" s="253">
        <f t="shared" si="4"/>
        <v>1.5441024885356522</v>
      </c>
    </row>
    <row r="311" spans="1:27" ht="12.75" customHeight="1" thickBot="1" x14ac:dyDescent="0.25">
      <c r="A311" s="560"/>
      <c r="B311" s="148" t="s">
        <v>226</v>
      </c>
      <c r="C311" s="145">
        <v>0</v>
      </c>
      <c r="D311" s="145">
        <v>0</v>
      </c>
      <c r="E311" s="140">
        <v>0</v>
      </c>
      <c r="F311" s="140">
        <v>0</v>
      </c>
      <c r="G311" s="140">
        <v>0</v>
      </c>
      <c r="H311" s="140">
        <v>0</v>
      </c>
      <c r="I311" s="245">
        <v>0</v>
      </c>
      <c r="J311" s="245">
        <v>0</v>
      </c>
      <c r="K311" s="141">
        <v>0</v>
      </c>
      <c r="L311" s="141">
        <v>0</v>
      </c>
      <c r="M311" s="207">
        <v>0</v>
      </c>
      <c r="N311" s="207">
        <v>0</v>
      </c>
      <c r="O311" s="141">
        <v>0</v>
      </c>
      <c r="P311" s="141">
        <v>0</v>
      </c>
      <c r="Q311" s="141">
        <v>0</v>
      </c>
      <c r="R311" s="141">
        <v>0</v>
      </c>
      <c r="S311" s="141">
        <v>0</v>
      </c>
      <c r="T311" s="141">
        <v>0</v>
      </c>
      <c r="U311" s="141">
        <v>21.896030232299999</v>
      </c>
      <c r="V311" s="141">
        <v>0</v>
      </c>
      <c r="W311" s="141">
        <v>0</v>
      </c>
      <c r="X311" s="140">
        <v>21.391335000000002</v>
      </c>
      <c r="Y311" s="249">
        <v>0</v>
      </c>
      <c r="Z311" s="256"/>
      <c r="AA311" s="254">
        <f t="shared" si="4"/>
        <v>1.8820593579260871</v>
      </c>
    </row>
    <row r="312" spans="1:27" ht="12.75" customHeight="1" x14ac:dyDescent="0.2">
      <c r="A312" s="559" t="s">
        <v>389</v>
      </c>
      <c r="B312" s="146" t="s">
        <v>223</v>
      </c>
      <c r="C312" s="143">
        <v>2056.8812040480002</v>
      </c>
      <c r="D312" s="143">
        <v>2056.8812040480002</v>
      </c>
      <c r="E312" s="11">
        <v>461.98015033299998</v>
      </c>
      <c r="F312" s="11">
        <v>461.98015033299998</v>
      </c>
      <c r="G312" s="11">
        <v>717.59214230800001</v>
      </c>
      <c r="H312" s="11">
        <v>717.59214230800001</v>
      </c>
      <c r="I312" s="243">
        <v>1084.0059096878399</v>
      </c>
      <c r="J312" s="243">
        <v>1084.0059096878399</v>
      </c>
      <c r="K312" s="142">
        <v>907.01372070449997</v>
      </c>
      <c r="L312" s="142">
        <v>907.01372070449997</v>
      </c>
      <c r="M312" s="208">
        <v>570.67259447639003</v>
      </c>
      <c r="N312" s="208">
        <v>570.67259447639003</v>
      </c>
      <c r="O312" s="142">
        <v>1316.10459599</v>
      </c>
      <c r="P312" s="142">
        <v>1316.10459599</v>
      </c>
      <c r="Q312" s="142">
        <v>1032.0145633300001</v>
      </c>
      <c r="R312" s="142">
        <v>1032.0145633300001</v>
      </c>
      <c r="S312" s="142">
        <v>1552.6375875833701</v>
      </c>
      <c r="T312" s="142">
        <v>1552.6375875833701</v>
      </c>
      <c r="U312" s="142">
        <v>384.10566946828197</v>
      </c>
      <c r="V312" s="142">
        <v>570.86720913600004</v>
      </c>
      <c r="W312" s="142">
        <v>222.120250355</v>
      </c>
      <c r="X312" s="11">
        <v>799.87064520000001</v>
      </c>
      <c r="Y312" s="247">
        <v>5.8546953999999998</v>
      </c>
      <c r="Z312" s="256"/>
      <c r="AA312" s="252">
        <f t="shared" si="4"/>
        <v>929.59232202093403</v>
      </c>
    </row>
    <row r="313" spans="1:27" ht="12.75" customHeight="1" x14ac:dyDescent="0.2">
      <c r="A313" s="559"/>
      <c r="B313" s="147" t="s">
        <v>224</v>
      </c>
      <c r="C313" s="144">
        <v>34.521943933899998</v>
      </c>
      <c r="D313" s="144">
        <v>34.521943933899998</v>
      </c>
      <c r="E313" s="15">
        <v>0</v>
      </c>
      <c r="F313" s="15">
        <v>0</v>
      </c>
      <c r="G313" s="15">
        <v>5.5476593666799996</v>
      </c>
      <c r="H313" s="15">
        <v>5.5476593666799996</v>
      </c>
      <c r="I313" s="244">
        <v>18.199809126400002</v>
      </c>
      <c r="J313" s="244">
        <v>18.199809126400002</v>
      </c>
      <c r="K313" s="139">
        <v>12.1432942708</v>
      </c>
      <c r="L313" s="139">
        <v>12.1432942708</v>
      </c>
      <c r="M313" s="206">
        <v>98.566618034599998</v>
      </c>
      <c r="N313" s="206">
        <v>98.566618034599998</v>
      </c>
      <c r="O313" s="139">
        <v>0</v>
      </c>
      <c r="P313" s="139">
        <v>0</v>
      </c>
      <c r="Q313" s="139">
        <v>0</v>
      </c>
      <c r="R313" s="139">
        <v>0</v>
      </c>
      <c r="S313" s="139">
        <v>0.79218897968500002</v>
      </c>
      <c r="T313" s="139">
        <v>0.79218897968500002</v>
      </c>
      <c r="U313" s="139">
        <v>151.91707157299999</v>
      </c>
      <c r="V313" s="139">
        <v>171.01461142299999</v>
      </c>
      <c r="W313" s="139">
        <v>88.394131747100005</v>
      </c>
      <c r="X313" s="15">
        <v>409.73214239999999</v>
      </c>
      <c r="Y313" s="248">
        <v>36.428404399999998</v>
      </c>
      <c r="Z313" s="256"/>
      <c r="AA313" s="253">
        <f t="shared" si="4"/>
        <v>52.044756042053478</v>
      </c>
    </row>
    <row r="314" spans="1:27" ht="12.75" customHeight="1" x14ac:dyDescent="0.2">
      <c r="A314" s="559"/>
      <c r="B314" s="147" t="s">
        <v>225</v>
      </c>
      <c r="C314" s="144">
        <v>22.716222426520002</v>
      </c>
      <c r="D314" s="144">
        <v>22.716222426520002</v>
      </c>
      <c r="E314" s="15">
        <v>3.4798971036599999</v>
      </c>
      <c r="F314" s="15">
        <v>3.4798971036599999</v>
      </c>
      <c r="G314" s="15">
        <v>34.876061158299997</v>
      </c>
      <c r="H314" s="15">
        <v>34.876061158299997</v>
      </c>
      <c r="I314" s="244">
        <v>46.067703894499999</v>
      </c>
      <c r="J314" s="244">
        <v>46.067703894499999</v>
      </c>
      <c r="K314" s="139">
        <v>11.128710937499999</v>
      </c>
      <c r="L314" s="139">
        <v>11.128710937499999</v>
      </c>
      <c r="M314" s="206">
        <v>11.9502314031</v>
      </c>
      <c r="N314" s="206">
        <v>11.9502314031</v>
      </c>
      <c r="O314" s="139">
        <v>7.3180370410700002</v>
      </c>
      <c r="P314" s="139">
        <v>7.3180370410700002</v>
      </c>
      <c r="Q314" s="139">
        <v>125.59971724899999</v>
      </c>
      <c r="R314" s="139">
        <v>125.59971724899999</v>
      </c>
      <c r="S314" s="139">
        <v>0.316875591874</v>
      </c>
      <c r="T314" s="139">
        <v>0.316875591874</v>
      </c>
      <c r="U314" s="139">
        <v>207.09483478199999</v>
      </c>
      <c r="V314" s="139">
        <v>21.069887280500001</v>
      </c>
      <c r="W314" s="139">
        <v>113.686656605</v>
      </c>
      <c r="X314" s="15">
        <v>92.551720799999998</v>
      </c>
      <c r="Y314" s="248">
        <v>23.2391936</v>
      </c>
      <c r="Z314" s="256"/>
      <c r="AA314" s="253">
        <f t="shared" si="4"/>
        <v>42.80648724689339</v>
      </c>
    </row>
    <row r="315" spans="1:27" ht="12.75" customHeight="1" thickBot="1" x14ac:dyDescent="0.25">
      <c r="A315" s="560"/>
      <c r="B315" s="148" t="s">
        <v>226</v>
      </c>
      <c r="C315" s="145">
        <v>0</v>
      </c>
      <c r="D315" s="145">
        <v>0</v>
      </c>
      <c r="E315" s="140">
        <v>0</v>
      </c>
      <c r="F315" s="140">
        <v>0</v>
      </c>
      <c r="G315" s="140">
        <v>17.6675116356</v>
      </c>
      <c r="H315" s="140">
        <v>17.6675116356</v>
      </c>
      <c r="I315" s="245">
        <v>156.40436197899999</v>
      </c>
      <c r="J315" s="245">
        <v>156.40436197899999</v>
      </c>
      <c r="K315" s="141">
        <v>149.215087891</v>
      </c>
      <c r="L315" s="141">
        <v>149.215087891</v>
      </c>
      <c r="M315" s="207">
        <v>26.4723738705</v>
      </c>
      <c r="N315" s="207">
        <v>26.4723738705</v>
      </c>
      <c r="O315" s="141">
        <v>9.4605018028799996</v>
      </c>
      <c r="P315" s="141">
        <v>9.4605018028799996</v>
      </c>
      <c r="Q315" s="141">
        <v>0</v>
      </c>
      <c r="R315" s="141">
        <v>0</v>
      </c>
      <c r="S315" s="141">
        <v>0</v>
      </c>
      <c r="T315" s="141">
        <v>0</v>
      </c>
      <c r="U315" s="141">
        <v>0</v>
      </c>
      <c r="V315" s="141">
        <v>0</v>
      </c>
      <c r="W315" s="141">
        <v>0</v>
      </c>
      <c r="X315" s="140">
        <v>0</v>
      </c>
      <c r="Y315" s="249">
        <v>0</v>
      </c>
      <c r="Z315" s="256"/>
      <c r="AA315" s="254">
        <f t="shared" si="4"/>
        <v>31.236507580780859</v>
      </c>
    </row>
    <row r="316" spans="1:27" ht="12.75" customHeight="1" x14ac:dyDescent="0.2">
      <c r="A316" s="559" t="s">
        <v>390</v>
      </c>
      <c r="B316" s="146" t="s">
        <v>223</v>
      </c>
      <c r="C316" s="143">
        <v>7.9097450657900001</v>
      </c>
      <c r="D316" s="143">
        <v>7.9097450657900001</v>
      </c>
      <c r="E316" s="11">
        <v>25.973732775599998</v>
      </c>
      <c r="F316" s="11">
        <v>25.973732775599998</v>
      </c>
      <c r="G316" s="11">
        <v>43.783630371199997</v>
      </c>
      <c r="H316" s="11">
        <v>43.783630371199997</v>
      </c>
      <c r="I316" s="243">
        <v>8.5137679303400002</v>
      </c>
      <c r="J316" s="243">
        <v>8.5137679303400002</v>
      </c>
      <c r="K316" s="142">
        <v>6.9639369419600001</v>
      </c>
      <c r="L316" s="142">
        <v>6.9639369419600001</v>
      </c>
      <c r="M316" s="208">
        <v>8.4740767045399998</v>
      </c>
      <c r="N316" s="208">
        <v>8.4740767045399998</v>
      </c>
      <c r="O316" s="142">
        <v>21.26417893632</v>
      </c>
      <c r="P316" s="142">
        <v>21.26417893632</v>
      </c>
      <c r="Q316" s="142">
        <v>18.22245065792</v>
      </c>
      <c r="R316" s="142">
        <v>18.22245065792</v>
      </c>
      <c r="S316" s="142">
        <v>2.0435749925639999</v>
      </c>
      <c r="T316" s="142">
        <v>2.0435749925639999</v>
      </c>
      <c r="U316" s="142">
        <v>9.4713061004900005</v>
      </c>
      <c r="V316" s="142">
        <v>0</v>
      </c>
      <c r="W316" s="142">
        <v>4.755859375</v>
      </c>
      <c r="X316" s="11">
        <v>23.5480792</v>
      </c>
      <c r="Y316" s="247">
        <v>0.79020400000000002</v>
      </c>
      <c r="Z316" s="256"/>
      <c r="AA316" s="252">
        <f t="shared" si="4"/>
        <v>14.124505975128612</v>
      </c>
    </row>
    <row r="317" spans="1:27" ht="12.75" customHeight="1" x14ac:dyDescent="0.2">
      <c r="A317" s="559"/>
      <c r="B317" s="147" t="s">
        <v>224</v>
      </c>
      <c r="C317" s="144">
        <v>0</v>
      </c>
      <c r="D317" s="144">
        <v>0</v>
      </c>
      <c r="E317" s="15">
        <v>47.543614665299998</v>
      </c>
      <c r="F317" s="15">
        <v>47.543614665299998</v>
      </c>
      <c r="G317" s="15">
        <v>11.027648925799999</v>
      </c>
      <c r="H317" s="15">
        <v>11.027648925799999</v>
      </c>
      <c r="I317" s="244">
        <v>0</v>
      </c>
      <c r="J317" s="244">
        <v>0</v>
      </c>
      <c r="K317" s="139">
        <v>2.9214564732100001</v>
      </c>
      <c r="L317" s="139">
        <v>2.9214564732100001</v>
      </c>
      <c r="M317" s="206">
        <v>15.535807291699999</v>
      </c>
      <c r="N317" s="206">
        <v>15.535807291699999</v>
      </c>
      <c r="O317" s="139">
        <v>27.8766526442</v>
      </c>
      <c r="P317" s="139">
        <v>27.8766526442</v>
      </c>
      <c r="Q317" s="139">
        <v>86.6067023027</v>
      </c>
      <c r="R317" s="139">
        <v>86.6067023027</v>
      </c>
      <c r="S317" s="139">
        <v>10.027774963500001</v>
      </c>
      <c r="T317" s="139">
        <v>10.027774963500001</v>
      </c>
      <c r="U317" s="139">
        <v>0</v>
      </c>
      <c r="V317" s="139">
        <v>0</v>
      </c>
      <c r="W317" s="139">
        <v>0</v>
      </c>
      <c r="X317" s="15">
        <v>22.125712</v>
      </c>
      <c r="Y317" s="248">
        <v>0</v>
      </c>
      <c r="Z317" s="256"/>
      <c r="AA317" s="253">
        <f t="shared" si="4"/>
        <v>18.487175066644348</v>
      </c>
    </row>
    <row r="318" spans="1:27" ht="12.75" customHeight="1" x14ac:dyDescent="0.2">
      <c r="A318" s="559"/>
      <c r="B318" s="147" t="s">
        <v>225</v>
      </c>
      <c r="C318" s="144">
        <v>201.82365337141999</v>
      </c>
      <c r="D318" s="144">
        <v>201.82365337141999</v>
      </c>
      <c r="E318" s="15">
        <v>143.08021653566999</v>
      </c>
      <c r="F318" s="15">
        <v>143.08021653566999</v>
      </c>
      <c r="G318" s="15">
        <v>160.30218505888999</v>
      </c>
      <c r="H318" s="15">
        <v>160.30218505888999</v>
      </c>
      <c r="I318" s="244">
        <v>47.64435514865</v>
      </c>
      <c r="J318" s="244">
        <v>47.64435514865</v>
      </c>
      <c r="K318" s="139">
        <v>96.543945312399998</v>
      </c>
      <c r="L318" s="139">
        <v>96.543945312399998</v>
      </c>
      <c r="M318" s="206">
        <v>73.528468276469994</v>
      </c>
      <c r="N318" s="206">
        <v>73.528468276469994</v>
      </c>
      <c r="O318" s="139">
        <v>79.898437500040004</v>
      </c>
      <c r="P318" s="139">
        <v>79.898437500040004</v>
      </c>
      <c r="Q318" s="139">
        <v>109.38476562501999</v>
      </c>
      <c r="R318" s="139">
        <v>109.38476562501999</v>
      </c>
      <c r="S318" s="139">
        <v>50.138874817640001</v>
      </c>
      <c r="T318" s="139">
        <v>50.138874817640001</v>
      </c>
      <c r="U318" s="139">
        <v>72.817030772590002</v>
      </c>
      <c r="V318" s="139">
        <v>62.4864234924</v>
      </c>
      <c r="W318" s="139">
        <v>97.851806640600003</v>
      </c>
      <c r="X318" s="15">
        <v>154.56390239999999</v>
      </c>
      <c r="Y318" s="248">
        <v>128.013048</v>
      </c>
      <c r="Z318" s="256"/>
      <c r="AA318" s="253">
        <f t="shared" si="4"/>
        <v>106.10530498252129</v>
      </c>
    </row>
    <row r="319" spans="1:27" ht="12.75" customHeight="1" thickBot="1" x14ac:dyDescent="0.25">
      <c r="A319" s="560"/>
      <c r="B319" s="148" t="s">
        <v>226</v>
      </c>
      <c r="C319" s="145">
        <v>0</v>
      </c>
      <c r="D319" s="145">
        <v>0</v>
      </c>
      <c r="E319" s="140">
        <v>257.49046505899997</v>
      </c>
      <c r="F319" s="140">
        <v>257.49046505899997</v>
      </c>
      <c r="G319" s="140">
        <v>0</v>
      </c>
      <c r="H319" s="140">
        <v>0</v>
      </c>
      <c r="I319" s="245">
        <v>0.865410476436</v>
      </c>
      <c r="J319" s="245">
        <v>0.865410476436</v>
      </c>
      <c r="K319" s="141">
        <v>536.86858258899997</v>
      </c>
      <c r="L319" s="141">
        <v>536.86858258899997</v>
      </c>
      <c r="M319" s="207">
        <v>13.633463541699999</v>
      </c>
      <c r="N319" s="207">
        <v>13.633463541699999</v>
      </c>
      <c r="O319" s="141">
        <v>2.03038611779</v>
      </c>
      <c r="P319" s="141">
        <v>2.03038611779</v>
      </c>
      <c r="Q319" s="141">
        <v>0.35043174342099997</v>
      </c>
      <c r="R319" s="141">
        <v>0.35043174342099997</v>
      </c>
      <c r="S319" s="141">
        <v>29.2991623934</v>
      </c>
      <c r="T319" s="141">
        <v>29.2991623934</v>
      </c>
      <c r="U319" s="141">
        <v>128.72828936600001</v>
      </c>
      <c r="V319" s="141">
        <v>0</v>
      </c>
      <c r="W319" s="141">
        <v>0</v>
      </c>
      <c r="X319" s="140">
        <v>137.10039399999999</v>
      </c>
      <c r="Y319" s="249">
        <v>0</v>
      </c>
      <c r="Z319" s="256"/>
      <c r="AA319" s="254">
        <f t="shared" si="4"/>
        <v>84.648021182934514</v>
      </c>
    </row>
    <row r="320" spans="1:27" ht="12.75" customHeight="1" x14ac:dyDescent="0.2">
      <c r="A320" s="559" t="s">
        <v>391</v>
      </c>
      <c r="B320" s="146" t="s">
        <v>223</v>
      </c>
      <c r="C320" s="143">
        <v>0</v>
      </c>
      <c r="D320" s="143">
        <v>0</v>
      </c>
      <c r="E320" s="11">
        <v>0</v>
      </c>
      <c r="F320" s="11">
        <v>0</v>
      </c>
      <c r="G320" s="11">
        <v>0</v>
      </c>
      <c r="H320" s="11">
        <v>0</v>
      </c>
      <c r="I320" s="243">
        <v>0</v>
      </c>
      <c r="J320" s="243">
        <v>0</v>
      </c>
      <c r="K320" s="142">
        <v>0</v>
      </c>
      <c r="L320" s="142">
        <v>0</v>
      </c>
      <c r="M320" s="208">
        <v>0</v>
      </c>
      <c r="N320" s="208">
        <v>0</v>
      </c>
      <c r="O320" s="142">
        <v>0</v>
      </c>
      <c r="P320" s="142">
        <v>0</v>
      </c>
      <c r="Q320" s="142">
        <v>0</v>
      </c>
      <c r="R320" s="142">
        <v>0</v>
      </c>
      <c r="S320" s="142">
        <v>0</v>
      </c>
      <c r="T320" s="142">
        <v>0</v>
      </c>
      <c r="U320" s="142">
        <v>0</v>
      </c>
      <c r="V320" s="142">
        <v>0</v>
      </c>
      <c r="W320" s="142">
        <v>0</v>
      </c>
      <c r="X320" s="11">
        <v>0</v>
      </c>
      <c r="Y320" s="247">
        <v>0</v>
      </c>
      <c r="Z320" s="256"/>
      <c r="AA320" s="252">
        <f t="shared" si="4"/>
        <v>0</v>
      </c>
    </row>
    <row r="321" spans="1:27" ht="12.75" customHeight="1" x14ac:dyDescent="0.2">
      <c r="A321" s="559"/>
      <c r="B321" s="147" t="s">
        <v>224</v>
      </c>
      <c r="C321" s="144">
        <v>0</v>
      </c>
      <c r="D321" s="144">
        <v>0</v>
      </c>
      <c r="E321" s="15">
        <v>0</v>
      </c>
      <c r="F321" s="15">
        <v>0</v>
      </c>
      <c r="G321" s="15">
        <v>0</v>
      </c>
      <c r="H321" s="15">
        <v>0</v>
      </c>
      <c r="I321" s="244">
        <v>0</v>
      </c>
      <c r="J321" s="244">
        <v>0</v>
      </c>
      <c r="K321" s="139">
        <v>0</v>
      </c>
      <c r="L321" s="139">
        <v>0</v>
      </c>
      <c r="M321" s="206">
        <v>0</v>
      </c>
      <c r="N321" s="206">
        <v>0</v>
      </c>
      <c r="O321" s="139">
        <v>0</v>
      </c>
      <c r="P321" s="139">
        <v>0</v>
      </c>
      <c r="Q321" s="139">
        <v>0</v>
      </c>
      <c r="R321" s="139">
        <v>0</v>
      </c>
      <c r="S321" s="139">
        <v>0</v>
      </c>
      <c r="T321" s="139">
        <v>0</v>
      </c>
      <c r="U321" s="139">
        <v>0</v>
      </c>
      <c r="V321" s="139">
        <v>0</v>
      </c>
      <c r="W321" s="139">
        <v>0</v>
      </c>
      <c r="X321" s="15">
        <v>0</v>
      </c>
      <c r="Y321" s="248">
        <v>0</v>
      </c>
      <c r="Z321" s="256"/>
      <c r="AA321" s="253">
        <f t="shared" si="4"/>
        <v>0</v>
      </c>
    </row>
    <row r="322" spans="1:27" ht="12.75" customHeight="1" x14ac:dyDescent="0.2">
      <c r="A322" s="559"/>
      <c r="B322" s="147" t="s">
        <v>225</v>
      </c>
      <c r="C322" s="144">
        <v>0</v>
      </c>
      <c r="D322" s="144">
        <v>0</v>
      </c>
      <c r="E322" s="15">
        <v>0</v>
      </c>
      <c r="F322" s="15">
        <v>0</v>
      </c>
      <c r="G322" s="15">
        <v>0</v>
      </c>
      <c r="H322" s="15">
        <v>0</v>
      </c>
      <c r="I322" s="244">
        <v>0</v>
      </c>
      <c r="J322" s="244">
        <v>0</v>
      </c>
      <c r="K322" s="139">
        <v>0</v>
      </c>
      <c r="L322" s="139">
        <v>0</v>
      </c>
      <c r="M322" s="206">
        <v>0</v>
      </c>
      <c r="N322" s="206">
        <v>0</v>
      </c>
      <c r="O322" s="139">
        <v>0</v>
      </c>
      <c r="P322" s="139">
        <v>0</v>
      </c>
      <c r="Q322" s="139">
        <v>0</v>
      </c>
      <c r="R322" s="139">
        <v>0</v>
      </c>
      <c r="S322" s="139">
        <v>0</v>
      </c>
      <c r="T322" s="139">
        <v>0</v>
      </c>
      <c r="U322" s="139">
        <v>0</v>
      </c>
      <c r="V322" s="139">
        <v>0</v>
      </c>
      <c r="W322" s="139">
        <v>4.3991699218799996</v>
      </c>
      <c r="X322" s="15">
        <v>0</v>
      </c>
      <c r="Y322" s="248">
        <v>0</v>
      </c>
      <c r="Z322" s="256"/>
      <c r="AA322" s="253">
        <f t="shared" si="4"/>
        <v>0.19126825747304346</v>
      </c>
    </row>
    <row r="323" spans="1:27" ht="12.75" customHeight="1" thickBot="1" x14ac:dyDescent="0.25">
      <c r="A323" s="560"/>
      <c r="B323" s="148" t="s">
        <v>226</v>
      </c>
      <c r="C323" s="145">
        <v>0</v>
      </c>
      <c r="D323" s="145">
        <v>0</v>
      </c>
      <c r="E323" s="140">
        <v>0</v>
      </c>
      <c r="F323" s="140">
        <v>0</v>
      </c>
      <c r="G323" s="140">
        <v>0</v>
      </c>
      <c r="H323" s="140">
        <v>0</v>
      </c>
      <c r="I323" s="245">
        <v>0</v>
      </c>
      <c r="J323" s="245">
        <v>0</v>
      </c>
      <c r="K323" s="141">
        <v>0</v>
      </c>
      <c r="L323" s="141">
        <v>0</v>
      </c>
      <c r="M323" s="207">
        <v>0</v>
      </c>
      <c r="N323" s="207">
        <v>0</v>
      </c>
      <c r="O323" s="141">
        <v>0</v>
      </c>
      <c r="P323" s="141">
        <v>0</v>
      </c>
      <c r="Q323" s="141">
        <v>0</v>
      </c>
      <c r="R323" s="141">
        <v>0</v>
      </c>
      <c r="S323" s="141">
        <v>0</v>
      </c>
      <c r="T323" s="141">
        <v>0</v>
      </c>
      <c r="U323" s="141">
        <v>0</v>
      </c>
      <c r="V323" s="141">
        <v>0</v>
      </c>
      <c r="W323" s="141">
        <v>0</v>
      </c>
      <c r="X323" s="140">
        <v>0</v>
      </c>
      <c r="Y323" s="249">
        <v>0</v>
      </c>
      <c r="Z323" s="256"/>
      <c r="AA323" s="254">
        <f t="shared" si="4"/>
        <v>0</v>
      </c>
    </row>
    <row r="324" spans="1:27" ht="12.75" customHeight="1" x14ac:dyDescent="0.2">
      <c r="A324" s="559" t="s">
        <v>392</v>
      </c>
      <c r="B324" s="146" t="s">
        <v>223</v>
      </c>
      <c r="C324" s="143">
        <v>0</v>
      </c>
      <c r="D324" s="143">
        <v>0</v>
      </c>
      <c r="E324" s="11">
        <v>0</v>
      </c>
      <c r="F324" s="11">
        <v>0</v>
      </c>
      <c r="G324" s="11">
        <v>3.0963680186100002</v>
      </c>
      <c r="H324" s="11">
        <v>3.0963680186100002</v>
      </c>
      <c r="I324" s="243">
        <v>4.9143880208399997</v>
      </c>
      <c r="J324" s="243">
        <v>4.9143880208399997</v>
      </c>
      <c r="K324" s="142">
        <v>0</v>
      </c>
      <c r="L324" s="142">
        <v>0</v>
      </c>
      <c r="M324" s="208">
        <v>0</v>
      </c>
      <c r="N324" s="208">
        <v>0</v>
      </c>
      <c r="O324" s="142">
        <v>1.8100658815299999</v>
      </c>
      <c r="P324" s="142">
        <v>1.8100658815299999</v>
      </c>
      <c r="Q324" s="142">
        <v>0</v>
      </c>
      <c r="R324" s="142">
        <v>0</v>
      </c>
      <c r="S324" s="142">
        <v>3.0103181228000002</v>
      </c>
      <c r="T324" s="142">
        <v>3.0103181228000002</v>
      </c>
      <c r="U324" s="142">
        <v>0</v>
      </c>
      <c r="V324" s="142">
        <v>1.66341215372</v>
      </c>
      <c r="W324" s="142">
        <v>0</v>
      </c>
      <c r="X324" s="11">
        <v>0</v>
      </c>
      <c r="Y324" s="247">
        <v>0</v>
      </c>
      <c r="Z324" s="256"/>
      <c r="AA324" s="252">
        <f t="shared" si="4"/>
        <v>1.1880735757078262</v>
      </c>
    </row>
    <row r="325" spans="1:27" ht="12.75" customHeight="1" x14ac:dyDescent="0.2">
      <c r="A325" s="559"/>
      <c r="B325" s="147" t="s">
        <v>224</v>
      </c>
      <c r="C325" s="144">
        <v>0</v>
      </c>
      <c r="D325" s="144">
        <v>0</v>
      </c>
      <c r="E325" s="15">
        <v>0</v>
      </c>
      <c r="F325" s="15">
        <v>0</v>
      </c>
      <c r="G325" s="15">
        <v>21.037088597099999</v>
      </c>
      <c r="H325" s="15">
        <v>21.037088597099999</v>
      </c>
      <c r="I325" s="244">
        <v>33.60807291671</v>
      </c>
      <c r="J325" s="244">
        <v>33.60807291671</v>
      </c>
      <c r="K325" s="139">
        <v>3.5074462890699998</v>
      </c>
      <c r="L325" s="139">
        <v>3.5074462890699998</v>
      </c>
      <c r="M325" s="206">
        <v>0</v>
      </c>
      <c r="N325" s="206">
        <v>0</v>
      </c>
      <c r="O325" s="139">
        <v>10.1150740439</v>
      </c>
      <c r="P325" s="139">
        <v>10.1150740439</v>
      </c>
      <c r="Q325" s="139">
        <v>27.2899857954</v>
      </c>
      <c r="R325" s="139">
        <v>27.2899857954</v>
      </c>
      <c r="S325" s="139">
        <v>38.7644474059</v>
      </c>
      <c r="T325" s="139">
        <v>38.7644474059</v>
      </c>
      <c r="U325" s="139">
        <v>0</v>
      </c>
      <c r="V325" s="139">
        <v>163.410441577</v>
      </c>
      <c r="W325" s="139">
        <v>21.0291694973</v>
      </c>
      <c r="X325" s="15">
        <v>0</v>
      </c>
      <c r="Y325" s="248">
        <v>0</v>
      </c>
      <c r="Z325" s="256"/>
      <c r="AA325" s="253">
        <f t="shared" ref="AA325:AA388" si="5">AVERAGE(C325:Y325)</f>
        <v>19.699297442193913</v>
      </c>
    </row>
    <row r="326" spans="1:27" ht="12.75" customHeight="1" x14ac:dyDescent="0.2">
      <c r="A326" s="559"/>
      <c r="B326" s="147" t="s">
        <v>225</v>
      </c>
      <c r="C326" s="144">
        <v>0</v>
      </c>
      <c r="D326" s="144">
        <v>0</v>
      </c>
      <c r="E326" s="15">
        <v>0</v>
      </c>
      <c r="F326" s="15">
        <v>0</v>
      </c>
      <c r="G326" s="15">
        <v>0.91069647606299997</v>
      </c>
      <c r="H326" s="15">
        <v>0.91069647606299997</v>
      </c>
      <c r="I326" s="244">
        <v>6.6899088541699996</v>
      </c>
      <c r="J326" s="244">
        <v>6.6899088541699996</v>
      </c>
      <c r="K326" s="139">
        <v>0</v>
      </c>
      <c r="L326" s="139">
        <v>0</v>
      </c>
      <c r="M326" s="206">
        <v>0</v>
      </c>
      <c r="N326" s="206">
        <v>0</v>
      </c>
      <c r="O326" s="139">
        <v>3.04516965952</v>
      </c>
      <c r="P326" s="139">
        <v>3.04516965952</v>
      </c>
      <c r="Q326" s="139">
        <v>0</v>
      </c>
      <c r="R326" s="139">
        <v>0</v>
      </c>
      <c r="S326" s="139">
        <v>0</v>
      </c>
      <c r="T326" s="139">
        <v>0</v>
      </c>
      <c r="U326" s="139">
        <v>0</v>
      </c>
      <c r="V326" s="139">
        <v>0</v>
      </c>
      <c r="W326" s="139">
        <v>0</v>
      </c>
      <c r="X326" s="15">
        <v>2.5011671999999998</v>
      </c>
      <c r="Y326" s="248">
        <v>0</v>
      </c>
      <c r="Z326" s="256"/>
      <c r="AA326" s="253">
        <f t="shared" si="5"/>
        <v>1.0344659643263479</v>
      </c>
    </row>
    <row r="327" spans="1:27" ht="12.75" customHeight="1" thickBot="1" x14ac:dyDescent="0.25">
      <c r="A327" s="560"/>
      <c r="B327" s="148" t="s">
        <v>226</v>
      </c>
      <c r="C327" s="145">
        <v>0</v>
      </c>
      <c r="D327" s="145">
        <v>0</v>
      </c>
      <c r="E327" s="140">
        <v>0</v>
      </c>
      <c r="F327" s="140">
        <v>0</v>
      </c>
      <c r="G327" s="140">
        <v>0</v>
      </c>
      <c r="H327" s="140">
        <v>0</v>
      </c>
      <c r="I327" s="245">
        <v>0</v>
      </c>
      <c r="J327" s="245">
        <v>0</v>
      </c>
      <c r="K327" s="141">
        <v>0</v>
      </c>
      <c r="L327" s="141">
        <v>0</v>
      </c>
      <c r="M327" s="207">
        <v>0</v>
      </c>
      <c r="N327" s="207">
        <v>0</v>
      </c>
      <c r="O327" s="141">
        <v>0</v>
      </c>
      <c r="P327" s="141">
        <v>0</v>
      </c>
      <c r="Q327" s="141">
        <v>0</v>
      </c>
      <c r="R327" s="141">
        <v>0</v>
      </c>
      <c r="S327" s="141">
        <v>0</v>
      </c>
      <c r="T327" s="141">
        <v>0</v>
      </c>
      <c r="U327" s="141">
        <v>0</v>
      </c>
      <c r="V327" s="141">
        <v>0</v>
      </c>
      <c r="W327" s="141">
        <v>0</v>
      </c>
      <c r="X327" s="140">
        <v>0</v>
      </c>
      <c r="Y327" s="249">
        <v>0</v>
      </c>
      <c r="Z327" s="256"/>
      <c r="AA327" s="254">
        <f t="shared" si="5"/>
        <v>0</v>
      </c>
    </row>
    <row r="328" spans="1:27" ht="12.75" customHeight="1" x14ac:dyDescent="0.2">
      <c r="A328" s="559" t="s">
        <v>393</v>
      </c>
      <c r="B328" s="146" t="s">
        <v>223</v>
      </c>
      <c r="C328" s="143">
        <v>0</v>
      </c>
      <c r="D328" s="143">
        <v>0</v>
      </c>
      <c r="E328" s="11">
        <v>0</v>
      </c>
      <c r="F328" s="11">
        <v>0</v>
      </c>
      <c r="G328" s="11">
        <v>0</v>
      </c>
      <c r="H328" s="11">
        <v>0</v>
      </c>
      <c r="I328" s="243">
        <v>0</v>
      </c>
      <c r="J328" s="243">
        <v>0</v>
      </c>
      <c r="K328" s="142">
        <v>0</v>
      </c>
      <c r="L328" s="142">
        <v>0</v>
      </c>
      <c r="M328" s="208">
        <v>0</v>
      </c>
      <c r="N328" s="208">
        <v>0</v>
      </c>
      <c r="O328" s="142">
        <v>0</v>
      </c>
      <c r="P328" s="142">
        <v>0</v>
      </c>
      <c r="Q328" s="142">
        <v>0</v>
      </c>
      <c r="R328" s="142">
        <v>0</v>
      </c>
      <c r="S328" s="142">
        <v>0</v>
      </c>
      <c r="T328" s="142">
        <v>0</v>
      </c>
      <c r="U328" s="142">
        <v>0</v>
      </c>
      <c r="V328" s="142">
        <v>0</v>
      </c>
      <c r="W328" s="142">
        <v>0</v>
      </c>
      <c r="X328" s="11">
        <v>0</v>
      </c>
      <c r="Y328" s="247">
        <v>0</v>
      </c>
      <c r="Z328" s="256"/>
      <c r="AA328" s="252">
        <f t="shared" si="5"/>
        <v>0</v>
      </c>
    </row>
    <row r="329" spans="1:27" ht="12.75" customHeight="1" x14ac:dyDescent="0.2">
      <c r="A329" s="559"/>
      <c r="B329" s="147" t="s">
        <v>224</v>
      </c>
      <c r="C329" s="144">
        <v>0</v>
      </c>
      <c r="D329" s="144">
        <v>0</v>
      </c>
      <c r="E329" s="15">
        <v>0</v>
      </c>
      <c r="F329" s="15">
        <v>0</v>
      </c>
      <c r="G329" s="15">
        <v>0</v>
      </c>
      <c r="H329" s="15">
        <v>0</v>
      </c>
      <c r="I329" s="244">
        <v>0</v>
      </c>
      <c r="J329" s="244">
        <v>0</v>
      </c>
      <c r="K329" s="139">
        <v>0</v>
      </c>
      <c r="L329" s="139">
        <v>0</v>
      </c>
      <c r="M329" s="206">
        <v>0</v>
      </c>
      <c r="N329" s="206">
        <v>0</v>
      </c>
      <c r="O329" s="139">
        <v>0</v>
      </c>
      <c r="P329" s="139">
        <v>0</v>
      </c>
      <c r="Q329" s="139">
        <v>0</v>
      </c>
      <c r="R329" s="139">
        <v>0</v>
      </c>
      <c r="S329" s="139">
        <v>0</v>
      </c>
      <c r="T329" s="139">
        <v>0</v>
      </c>
      <c r="U329" s="139">
        <v>0</v>
      </c>
      <c r="V329" s="139">
        <v>0</v>
      </c>
      <c r="W329" s="139">
        <v>0</v>
      </c>
      <c r="X329" s="15">
        <v>0</v>
      </c>
      <c r="Y329" s="248">
        <v>0</v>
      </c>
      <c r="Z329" s="256"/>
      <c r="AA329" s="253">
        <f t="shared" si="5"/>
        <v>0</v>
      </c>
    </row>
    <row r="330" spans="1:27" ht="12.75" customHeight="1" x14ac:dyDescent="0.2">
      <c r="A330" s="559"/>
      <c r="B330" s="147" t="s">
        <v>225</v>
      </c>
      <c r="C330" s="144">
        <v>0</v>
      </c>
      <c r="D330" s="144">
        <v>0</v>
      </c>
      <c r="E330" s="15">
        <v>0</v>
      </c>
      <c r="F330" s="15">
        <v>0</v>
      </c>
      <c r="G330" s="15">
        <v>0</v>
      </c>
      <c r="H330" s="15">
        <v>0</v>
      </c>
      <c r="I330" s="244">
        <v>0</v>
      </c>
      <c r="J330" s="244">
        <v>0</v>
      </c>
      <c r="K330" s="139">
        <v>0</v>
      </c>
      <c r="L330" s="139">
        <v>0</v>
      </c>
      <c r="M330" s="206">
        <v>0</v>
      </c>
      <c r="N330" s="206">
        <v>0</v>
      </c>
      <c r="O330" s="139">
        <v>0</v>
      </c>
      <c r="P330" s="139">
        <v>0</v>
      </c>
      <c r="Q330" s="139">
        <v>0</v>
      </c>
      <c r="R330" s="139">
        <v>0</v>
      </c>
      <c r="S330" s="139">
        <v>0</v>
      </c>
      <c r="T330" s="139">
        <v>0</v>
      </c>
      <c r="U330" s="139">
        <v>0</v>
      </c>
      <c r="V330" s="139">
        <v>0</v>
      </c>
      <c r="W330" s="139">
        <v>0</v>
      </c>
      <c r="X330" s="15">
        <v>0</v>
      </c>
      <c r="Y330" s="248">
        <v>0</v>
      </c>
      <c r="Z330" s="256"/>
      <c r="AA330" s="253">
        <f t="shared" si="5"/>
        <v>0</v>
      </c>
    </row>
    <row r="331" spans="1:27" ht="12.75" customHeight="1" thickBot="1" x14ac:dyDescent="0.25">
      <c r="A331" s="560"/>
      <c r="B331" s="148" t="s">
        <v>226</v>
      </c>
      <c r="C331" s="145">
        <v>0</v>
      </c>
      <c r="D331" s="145">
        <v>0</v>
      </c>
      <c r="E331" s="140">
        <v>0</v>
      </c>
      <c r="F331" s="140">
        <v>0</v>
      </c>
      <c r="G331" s="140">
        <v>0</v>
      </c>
      <c r="H331" s="140">
        <v>0</v>
      </c>
      <c r="I331" s="245">
        <v>0</v>
      </c>
      <c r="J331" s="245">
        <v>0</v>
      </c>
      <c r="K331" s="141">
        <v>0</v>
      </c>
      <c r="L331" s="141">
        <v>0</v>
      </c>
      <c r="M331" s="207">
        <v>0</v>
      </c>
      <c r="N331" s="207">
        <v>0</v>
      </c>
      <c r="O331" s="141">
        <v>0</v>
      </c>
      <c r="P331" s="141">
        <v>0</v>
      </c>
      <c r="Q331" s="141">
        <v>0</v>
      </c>
      <c r="R331" s="141">
        <v>0</v>
      </c>
      <c r="S331" s="141">
        <v>0</v>
      </c>
      <c r="T331" s="141">
        <v>0</v>
      </c>
      <c r="U331" s="141">
        <v>0</v>
      </c>
      <c r="V331" s="141">
        <v>0</v>
      </c>
      <c r="W331" s="141">
        <v>0</v>
      </c>
      <c r="X331" s="140">
        <v>0</v>
      </c>
      <c r="Y331" s="249">
        <v>0</v>
      </c>
      <c r="Z331" s="256"/>
      <c r="AA331" s="254">
        <f t="shared" si="5"/>
        <v>0</v>
      </c>
    </row>
    <row r="332" spans="1:27" ht="12.75" customHeight="1" x14ac:dyDescent="0.2">
      <c r="A332" s="559" t="s">
        <v>394</v>
      </c>
      <c r="B332" s="146" t="s">
        <v>223</v>
      </c>
      <c r="C332" s="143">
        <v>0</v>
      </c>
      <c r="D332" s="143">
        <v>0</v>
      </c>
      <c r="E332" s="11">
        <v>0</v>
      </c>
      <c r="F332" s="11">
        <v>0</v>
      </c>
      <c r="G332" s="11">
        <v>38.737820607300002</v>
      </c>
      <c r="H332" s="11">
        <v>38.737820607300002</v>
      </c>
      <c r="I332" s="243">
        <v>106.2730747768</v>
      </c>
      <c r="J332" s="243">
        <v>106.2730747768</v>
      </c>
      <c r="K332" s="142">
        <v>0</v>
      </c>
      <c r="L332" s="142">
        <v>0</v>
      </c>
      <c r="M332" s="208">
        <v>14.24475</v>
      </c>
      <c r="N332" s="208">
        <v>14.24475</v>
      </c>
      <c r="O332" s="142">
        <v>8.45678267047</v>
      </c>
      <c r="P332" s="142">
        <v>8.45678267047</v>
      </c>
      <c r="Q332" s="142">
        <v>4.8718559451200001</v>
      </c>
      <c r="R332" s="142">
        <v>4.8718559451200001</v>
      </c>
      <c r="S332" s="142">
        <v>7.3937498740900001</v>
      </c>
      <c r="T332" s="142">
        <v>7.3937498740900001</v>
      </c>
      <c r="U332" s="142">
        <v>56.420468598600003</v>
      </c>
      <c r="V332" s="142">
        <v>25.793585434600001</v>
      </c>
      <c r="W332" s="142">
        <v>0</v>
      </c>
      <c r="X332" s="11">
        <v>22.96245</v>
      </c>
      <c r="Y332" s="247">
        <v>13.240356</v>
      </c>
      <c r="Z332" s="256"/>
      <c r="AA332" s="252">
        <f t="shared" si="5"/>
        <v>20.798822946989564</v>
      </c>
    </row>
    <row r="333" spans="1:27" ht="12.75" customHeight="1" x14ac:dyDescent="0.2">
      <c r="A333" s="559"/>
      <c r="B333" s="147" t="s">
        <v>224</v>
      </c>
      <c r="C333" s="144">
        <v>0</v>
      </c>
      <c r="D333" s="144">
        <v>0</v>
      </c>
      <c r="E333" s="15">
        <v>0</v>
      </c>
      <c r="F333" s="15">
        <v>0</v>
      </c>
      <c r="G333" s="15">
        <v>0</v>
      </c>
      <c r="H333" s="15">
        <v>0</v>
      </c>
      <c r="I333" s="244">
        <v>0</v>
      </c>
      <c r="J333" s="244">
        <v>0</v>
      </c>
      <c r="K333" s="139">
        <v>13.2193478954</v>
      </c>
      <c r="L333" s="139">
        <v>13.2193478954</v>
      </c>
      <c r="M333" s="206">
        <v>0</v>
      </c>
      <c r="N333" s="206">
        <v>0</v>
      </c>
      <c r="O333" s="139">
        <v>0</v>
      </c>
      <c r="P333" s="139">
        <v>0</v>
      </c>
      <c r="Q333" s="139">
        <v>2.64472179878</v>
      </c>
      <c r="R333" s="139">
        <v>2.64472179878</v>
      </c>
      <c r="S333" s="139">
        <v>0</v>
      </c>
      <c r="T333" s="139">
        <v>0</v>
      </c>
      <c r="U333" s="139">
        <v>0</v>
      </c>
      <c r="V333" s="139">
        <v>0</v>
      </c>
      <c r="W333" s="139">
        <v>0</v>
      </c>
      <c r="X333" s="15">
        <v>72.150435000000002</v>
      </c>
      <c r="Y333" s="248">
        <v>0</v>
      </c>
      <c r="Z333" s="256"/>
      <c r="AA333" s="253">
        <f t="shared" si="5"/>
        <v>4.5164597560156521</v>
      </c>
    </row>
    <row r="334" spans="1:27" ht="12.75" customHeight="1" x14ac:dyDescent="0.2">
      <c r="A334" s="559"/>
      <c r="B334" s="147" t="s">
        <v>225</v>
      </c>
      <c r="C334" s="144">
        <v>0</v>
      </c>
      <c r="D334" s="144">
        <v>0</v>
      </c>
      <c r="E334" s="15">
        <v>0</v>
      </c>
      <c r="F334" s="15">
        <v>0</v>
      </c>
      <c r="G334" s="15">
        <v>4.3610333136800001</v>
      </c>
      <c r="H334" s="15">
        <v>4.3610333136800001</v>
      </c>
      <c r="I334" s="244">
        <v>0</v>
      </c>
      <c r="J334" s="244">
        <v>0</v>
      </c>
      <c r="K334" s="139">
        <v>0</v>
      </c>
      <c r="L334" s="139">
        <v>0</v>
      </c>
      <c r="M334" s="206">
        <v>0.547875</v>
      </c>
      <c r="N334" s="206">
        <v>0.547875</v>
      </c>
      <c r="O334" s="139">
        <v>0</v>
      </c>
      <c r="P334" s="139">
        <v>0</v>
      </c>
      <c r="Q334" s="139">
        <v>0</v>
      </c>
      <c r="R334" s="139">
        <v>0</v>
      </c>
      <c r="S334" s="139">
        <v>0</v>
      </c>
      <c r="T334" s="139">
        <v>0</v>
      </c>
      <c r="U334" s="139">
        <v>11.9155141264</v>
      </c>
      <c r="V334" s="139">
        <v>0</v>
      </c>
      <c r="W334" s="139">
        <v>0</v>
      </c>
      <c r="X334" s="15">
        <v>0</v>
      </c>
      <c r="Y334" s="248">
        <v>6.9626010000000003</v>
      </c>
      <c r="Z334" s="256"/>
      <c r="AA334" s="253">
        <f t="shared" si="5"/>
        <v>1.2476492066852174</v>
      </c>
    </row>
    <row r="335" spans="1:27" ht="12.75" customHeight="1" thickBot="1" x14ac:dyDescent="0.25">
      <c r="A335" s="560"/>
      <c r="B335" s="148" t="s">
        <v>226</v>
      </c>
      <c r="C335" s="145">
        <v>0</v>
      </c>
      <c r="D335" s="145">
        <v>0</v>
      </c>
      <c r="E335" s="140">
        <v>0</v>
      </c>
      <c r="F335" s="140">
        <v>0</v>
      </c>
      <c r="G335" s="140">
        <v>0</v>
      </c>
      <c r="H335" s="140">
        <v>0</v>
      </c>
      <c r="I335" s="245">
        <v>0</v>
      </c>
      <c r="J335" s="245">
        <v>0</v>
      </c>
      <c r="K335" s="141">
        <v>0</v>
      </c>
      <c r="L335" s="141">
        <v>0</v>
      </c>
      <c r="M335" s="207">
        <v>0</v>
      </c>
      <c r="N335" s="207">
        <v>0</v>
      </c>
      <c r="O335" s="141">
        <v>0</v>
      </c>
      <c r="P335" s="141">
        <v>0</v>
      </c>
      <c r="Q335" s="141">
        <v>0</v>
      </c>
      <c r="R335" s="141">
        <v>0</v>
      </c>
      <c r="S335" s="141">
        <v>0</v>
      </c>
      <c r="T335" s="141">
        <v>0</v>
      </c>
      <c r="U335" s="141">
        <v>0</v>
      </c>
      <c r="V335" s="141">
        <v>0</v>
      </c>
      <c r="W335" s="141">
        <v>0</v>
      </c>
      <c r="X335" s="140">
        <v>0</v>
      </c>
      <c r="Y335" s="249">
        <v>0</v>
      </c>
      <c r="Z335" s="256"/>
      <c r="AA335" s="254">
        <f t="shared" si="5"/>
        <v>0</v>
      </c>
    </row>
    <row r="336" spans="1:27" ht="12.75" customHeight="1" x14ac:dyDescent="0.2">
      <c r="A336" s="559" t="s">
        <v>395</v>
      </c>
      <c r="B336" s="146" t="s">
        <v>223</v>
      </c>
      <c r="C336" s="143">
        <v>226.93375650999999</v>
      </c>
      <c r="D336" s="143">
        <v>226.93375650999999</v>
      </c>
      <c r="E336" s="11">
        <v>319.68980101699998</v>
      </c>
      <c r="F336" s="11">
        <v>319.68980101699998</v>
      </c>
      <c r="G336" s="11">
        <v>152.01455965900001</v>
      </c>
      <c r="H336" s="11">
        <v>152.01455965900001</v>
      </c>
      <c r="I336" s="243">
        <v>42.473482572099996</v>
      </c>
      <c r="J336" s="243">
        <v>42.473482572099996</v>
      </c>
      <c r="K336" s="142">
        <v>25.513786764700001</v>
      </c>
      <c r="L336" s="142">
        <v>25.513786764700001</v>
      </c>
      <c r="M336" s="208">
        <v>22.447656250000001</v>
      </c>
      <c r="N336" s="208">
        <v>22.447656250000001</v>
      </c>
      <c r="O336" s="142">
        <v>43.75390625</v>
      </c>
      <c r="P336" s="142">
        <v>43.75390625</v>
      </c>
      <c r="Q336" s="142">
        <v>22.586982834499999</v>
      </c>
      <c r="R336" s="142">
        <v>22.586982834499999</v>
      </c>
      <c r="S336" s="142">
        <v>31.613676622540002</v>
      </c>
      <c r="T336" s="142">
        <v>31.613676622540002</v>
      </c>
      <c r="U336" s="142">
        <v>107.88415968458</v>
      </c>
      <c r="V336" s="142">
        <v>10.778915684699999</v>
      </c>
      <c r="W336" s="142">
        <v>10.0970552885</v>
      </c>
      <c r="X336" s="11">
        <v>50.7469404</v>
      </c>
      <c r="Y336" s="247">
        <v>8.3262409999999996</v>
      </c>
      <c r="Z336" s="256"/>
      <c r="AA336" s="252">
        <f t="shared" si="5"/>
        <v>85.299501261628706</v>
      </c>
    </row>
    <row r="337" spans="1:27" ht="12.75" customHeight="1" x14ac:dyDescent="0.2">
      <c r="A337" s="559"/>
      <c r="B337" s="147" t="s">
        <v>224</v>
      </c>
      <c r="C337" s="144">
        <v>196.49625651060001</v>
      </c>
      <c r="D337" s="144">
        <v>196.49625651060001</v>
      </c>
      <c r="E337" s="15">
        <v>137.41698807899999</v>
      </c>
      <c r="F337" s="15">
        <v>137.41698807899999</v>
      </c>
      <c r="G337" s="15">
        <v>94.840482954660004</v>
      </c>
      <c r="H337" s="15">
        <v>94.840482954660004</v>
      </c>
      <c r="I337" s="244">
        <v>319.07243464580802</v>
      </c>
      <c r="J337" s="244">
        <v>319.07243464580802</v>
      </c>
      <c r="K337" s="139">
        <v>616.52722886000004</v>
      </c>
      <c r="L337" s="139">
        <v>616.52722886000004</v>
      </c>
      <c r="M337" s="206">
        <v>338.72589285700002</v>
      </c>
      <c r="N337" s="206">
        <v>338.72589285700002</v>
      </c>
      <c r="O337" s="139">
        <v>297.02719726599997</v>
      </c>
      <c r="P337" s="139">
        <v>297.02719726599997</v>
      </c>
      <c r="Q337" s="139">
        <v>522.63545334490004</v>
      </c>
      <c r="R337" s="139">
        <v>522.63545334490004</v>
      </c>
      <c r="S337" s="139">
        <v>649.01018477944001</v>
      </c>
      <c r="T337" s="139">
        <v>649.01018477944001</v>
      </c>
      <c r="U337" s="139">
        <v>318.583032489</v>
      </c>
      <c r="V337" s="139">
        <v>771.063174903</v>
      </c>
      <c r="W337" s="139">
        <v>1431.2575871500001</v>
      </c>
      <c r="X337" s="15">
        <v>647.58848639999997</v>
      </c>
      <c r="Y337" s="248">
        <v>1852.3182899999999</v>
      </c>
      <c r="Z337" s="256"/>
      <c r="AA337" s="253">
        <f t="shared" si="5"/>
        <v>494.10064389290505</v>
      </c>
    </row>
    <row r="338" spans="1:27" ht="12.75" customHeight="1" x14ac:dyDescent="0.2">
      <c r="A338" s="559"/>
      <c r="B338" s="147" t="s">
        <v>225</v>
      </c>
      <c r="C338" s="144">
        <v>22.035481770779999</v>
      </c>
      <c r="D338" s="144">
        <v>22.035481770779999</v>
      </c>
      <c r="E338" s="15">
        <v>41.974294354880001</v>
      </c>
      <c r="F338" s="15">
        <v>41.974294354880001</v>
      </c>
      <c r="G338" s="15">
        <v>20.311843039799999</v>
      </c>
      <c r="H338" s="15">
        <v>20.311843039799999</v>
      </c>
      <c r="I338" s="244">
        <v>7.24353966347</v>
      </c>
      <c r="J338" s="244">
        <v>7.24353966347</v>
      </c>
      <c r="K338" s="139">
        <v>119.05035041313</v>
      </c>
      <c r="L338" s="139">
        <v>119.05035041313</v>
      </c>
      <c r="M338" s="206">
        <v>19.566964285666</v>
      </c>
      <c r="N338" s="206">
        <v>19.566964285666</v>
      </c>
      <c r="O338" s="139">
        <v>24.873144531280001</v>
      </c>
      <c r="P338" s="139">
        <v>24.873144531280001</v>
      </c>
      <c r="Q338" s="139">
        <v>32.192479093320003</v>
      </c>
      <c r="R338" s="139">
        <v>32.192479093320003</v>
      </c>
      <c r="S338" s="139">
        <v>54.363126270499997</v>
      </c>
      <c r="T338" s="139">
        <v>54.363126270499997</v>
      </c>
      <c r="U338" s="139">
        <v>29.466158151670001</v>
      </c>
      <c r="V338" s="139">
        <v>22.185175668399999</v>
      </c>
      <c r="W338" s="139">
        <v>66.399113581999998</v>
      </c>
      <c r="X338" s="15">
        <v>83.6194524</v>
      </c>
      <c r="Y338" s="248">
        <v>57.743022000000003</v>
      </c>
      <c r="Z338" s="256"/>
      <c r="AA338" s="253">
        <f t="shared" si="5"/>
        <v>40.98414646294443</v>
      </c>
    </row>
    <row r="339" spans="1:27" ht="12.75" customHeight="1" thickBot="1" x14ac:dyDescent="0.25">
      <c r="A339" s="560"/>
      <c r="B339" s="148" t="s">
        <v>226</v>
      </c>
      <c r="C339" s="145">
        <v>3.1705729166599999</v>
      </c>
      <c r="D339" s="145">
        <v>3.1705729166599999</v>
      </c>
      <c r="E339" s="140">
        <v>231.13076349900001</v>
      </c>
      <c r="F339" s="140">
        <v>231.13076349900001</v>
      </c>
      <c r="G339" s="140">
        <v>4.6953302556900001</v>
      </c>
      <c r="H339" s="140">
        <v>4.6953302556900001</v>
      </c>
      <c r="I339" s="245">
        <v>257.22797100399998</v>
      </c>
      <c r="J339" s="245">
        <v>257.22797100399998</v>
      </c>
      <c r="K339" s="141">
        <v>0</v>
      </c>
      <c r="L339" s="141">
        <v>0</v>
      </c>
      <c r="M339" s="207">
        <v>0</v>
      </c>
      <c r="N339" s="207">
        <v>0</v>
      </c>
      <c r="O339" s="141">
        <v>374.00078124999999</v>
      </c>
      <c r="P339" s="141">
        <v>374.00078124999999</v>
      </c>
      <c r="Q339" s="141">
        <v>1096.3528554100001</v>
      </c>
      <c r="R339" s="141">
        <v>1096.3528554100001</v>
      </c>
      <c r="S339" s="141">
        <v>1.23975202441</v>
      </c>
      <c r="T339" s="141">
        <v>1.23975202441</v>
      </c>
      <c r="U339" s="141">
        <v>2911.1296892199998</v>
      </c>
      <c r="V339" s="141">
        <v>12.546885982199999</v>
      </c>
      <c r="W339" s="141">
        <v>0</v>
      </c>
      <c r="X339" s="140">
        <v>2035.4933368</v>
      </c>
      <c r="Y339" s="249">
        <v>0</v>
      </c>
      <c r="Z339" s="256"/>
      <c r="AA339" s="254">
        <f t="shared" si="5"/>
        <v>386.73069411833563</v>
      </c>
    </row>
    <row r="340" spans="1:27" ht="12.75" customHeight="1" x14ac:dyDescent="0.2">
      <c r="A340" s="559" t="s">
        <v>396</v>
      </c>
      <c r="B340" s="146" t="s">
        <v>223</v>
      </c>
      <c r="C340" s="143">
        <v>0</v>
      </c>
      <c r="D340" s="143">
        <v>0</v>
      </c>
      <c r="E340" s="11">
        <v>0</v>
      </c>
      <c r="F340" s="11">
        <v>0</v>
      </c>
      <c r="G340" s="11">
        <v>0</v>
      </c>
      <c r="H340" s="11">
        <v>0</v>
      </c>
      <c r="I340" s="243">
        <v>4.6958863690200001</v>
      </c>
      <c r="J340" s="243">
        <v>4.6958863690200001</v>
      </c>
      <c r="K340" s="142">
        <v>0</v>
      </c>
      <c r="L340" s="142">
        <v>0</v>
      </c>
      <c r="M340" s="208">
        <v>0</v>
      </c>
      <c r="N340" s="208">
        <v>0</v>
      </c>
      <c r="O340" s="142">
        <v>1.18896484375</v>
      </c>
      <c r="P340" s="142">
        <v>1.18896484375</v>
      </c>
      <c r="Q340" s="142">
        <v>0</v>
      </c>
      <c r="R340" s="142">
        <v>0</v>
      </c>
      <c r="S340" s="142">
        <v>0</v>
      </c>
      <c r="T340" s="142">
        <v>0</v>
      </c>
      <c r="U340" s="142">
        <v>13.9522857592</v>
      </c>
      <c r="V340" s="142">
        <v>0</v>
      </c>
      <c r="W340" s="142">
        <v>0</v>
      </c>
      <c r="X340" s="11">
        <v>0</v>
      </c>
      <c r="Y340" s="247">
        <v>0</v>
      </c>
      <c r="Z340" s="256"/>
      <c r="AA340" s="252">
        <f t="shared" si="5"/>
        <v>1.1183473123799998</v>
      </c>
    </row>
    <row r="341" spans="1:27" ht="12.75" customHeight="1" x14ac:dyDescent="0.2">
      <c r="A341" s="559"/>
      <c r="B341" s="147" t="s">
        <v>224</v>
      </c>
      <c r="C341" s="144">
        <v>0</v>
      </c>
      <c r="D341" s="144">
        <v>0</v>
      </c>
      <c r="E341" s="15">
        <v>0</v>
      </c>
      <c r="F341" s="15">
        <v>0</v>
      </c>
      <c r="G341" s="15">
        <v>0</v>
      </c>
      <c r="H341" s="15">
        <v>0</v>
      </c>
      <c r="I341" s="244">
        <v>0</v>
      </c>
      <c r="J341" s="244">
        <v>0</v>
      </c>
      <c r="K341" s="139">
        <v>0</v>
      </c>
      <c r="L341" s="139">
        <v>0</v>
      </c>
      <c r="M341" s="206">
        <v>0</v>
      </c>
      <c r="N341" s="206">
        <v>0</v>
      </c>
      <c r="O341" s="139">
        <v>0</v>
      </c>
      <c r="P341" s="139">
        <v>0</v>
      </c>
      <c r="Q341" s="139">
        <v>0</v>
      </c>
      <c r="R341" s="139">
        <v>0</v>
      </c>
      <c r="S341" s="139">
        <v>0</v>
      </c>
      <c r="T341" s="139">
        <v>0</v>
      </c>
      <c r="U341" s="139">
        <v>0</v>
      </c>
      <c r="V341" s="139">
        <v>0</v>
      </c>
      <c r="W341" s="139">
        <v>0</v>
      </c>
      <c r="X341" s="15">
        <v>0</v>
      </c>
      <c r="Y341" s="248">
        <v>0</v>
      </c>
      <c r="Z341" s="256"/>
      <c r="AA341" s="253">
        <f t="shared" si="5"/>
        <v>0</v>
      </c>
    </row>
    <row r="342" spans="1:27" ht="12.75" customHeight="1" x14ac:dyDescent="0.2">
      <c r="A342" s="559"/>
      <c r="B342" s="147" t="s">
        <v>225</v>
      </c>
      <c r="C342" s="144">
        <v>25.572410521510001</v>
      </c>
      <c r="D342" s="144">
        <v>25.572410521510001</v>
      </c>
      <c r="E342" s="15">
        <v>1.536816269282</v>
      </c>
      <c r="F342" s="15">
        <v>1.536816269282</v>
      </c>
      <c r="G342" s="15">
        <v>2.3087535511400001</v>
      </c>
      <c r="H342" s="15">
        <v>2.3087535511400001</v>
      </c>
      <c r="I342" s="244">
        <v>22.056272412959999</v>
      </c>
      <c r="J342" s="244">
        <v>22.056272412959999</v>
      </c>
      <c r="K342" s="139">
        <v>21.83559782607</v>
      </c>
      <c r="L342" s="139">
        <v>21.83559782607</v>
      </c>
      <c r="M342" s="206">
        <v>52.948567708200002</v>
      </c>
      <c r="N342" s="206">
        <v>52.948567708200002</v>
      </c>
      <c r="O342" s="139">
        <v>37.234981863835003</v>
      </c>
      <c r="P342" s="139">
        <v>37.234981863835003</v>
      </c>
      <c r="Q342" s="139">
        <v>15.158248381430001</v>
      </c>
      <c r="R342" s="139">
        <v>15.158248381430001</v>
      </c>
      <c r="S342" s="139">
        <v>13.885222673399999</v>
      </c>
      <c r="T342" s="139">
        <v>13.885222673399999</v>
      </c>
      <c r="U342" s="139">
        <v>14.7262811735</v>
      </c>
      <c r="V342" s="139">
        <v>17.696464911100001</v>
      </c>
      <c r="W342" s="139">
        <v>4.6693892045499998</v>
      </c>
      <c r="X342" s="15">
        <v>8.6290344000000001</v>
      </c>
      <c r="Y342" s="248">
        <v>34.997874600000003</v>
      </c>
      <c r="Z342" s="256"/>
      <c r="AA342" s="253">
        <f t="shared" si="5"/>
        <v>20.251860291513218</v>
      </c>
    </row>
    <row r="343" spans="1:27" ht="12.75" customHeight="1" thickBot="1" x14ac:dyDescent="0.25">
      <c r="A343" s="560"/>
      <c r="B343" s="148" t="s">
        <v>226</v>
      </c>
      <c r="C343" s="145">
        <v>0</v>
      </c>
      <c r="D343" s="145">
        <v>0</v>
      </c>
      <c r="E343" s="140">
        <v>0</v>
      </c>
      <c r="F343" s="140">
        <v>0</v>
      </c>
      <c r="G343" s="140">
        <v>2.853515625</v>
      </c>
      <c r="H343" s="140">
        <v>2.853515625</v>
      </c>
      <c r="I343" s="245">
        <v>0</v>
      </c>
      <c r="J343" s="245">
        <v>0</v>
      </c>
      <c r="K343" s="141">
        <v>0</v>
      </c>
      <c r="L343" s="141">
        <v>0</v>
      </c>
      <c r="M343" s="207">
        <v>0</v>
      </c>
      <c r="N343" s="207">
        <v>0</v>
      </c>
      <c r="O343" s="141">
        <v>84.1651227678</v>
      </c>
      <c r="P343" s="141">
        <v>84.1651227678</v>
      </c>
      <c r="Q343" s="141">
        <v>0</v>
      </c>
      <c r="R343" s="141">
        <v>0</v>
      </c>
      <c r="S343" s="141">
        <v>0</v>
      </c>
      <c r="T343" s="141">
        <v>0</v>
      </c>
      <c r="U343" s="141">
        <v>0</v>
      </c>
      <c r="V343" s="141">
        <v>0</v>
      </c>
      <c r="W343" s="141">
        <v>0</v>
      </c>
      <c r="X343" s="140">
        <v>0</v>
      </c>
      <c r="Y343" s="249">
        <v>0</v>
      </c>
      <c r="Z343" s="256"/>
      <c r="AA343" s="254">
        <f t="shared" si="5"/>
        <v>7.5668381211130438</v>
      </c>
    </row>
    <row r="344" spans="1:27" ht="12.75" customHeight="1" x14ac:dyDescent="0.2">
      <c r="A344" s="559" t="s">
        <v>397</v>
      </c>
      <c r="B344" s="146" t="s">
        <v>223</v>
      </c>
      <c r="C344" s="143">
        <v>76.457433363899995</v>
      </c>
      <c r="D344" s="143">
        <v>76.457433363899995</v>
      </c>
      <c r="E344" s="11">
        <v>124.09065098000001</v>
      </c>
      <c r="F344" s="11">
        <v>124.09065098000001</v>
      </c>
      <c r="G344" s="11">
        <v>126.899132362</v>
      </c>
      <c r="H344" s="11">
        <v>126.899132362</v>
      </c>
      <c r="I344" s="243">
        <v>263.01731520478</v>
      </c>
      <c r="J344" s="243">
        <v>263.01731520478</v>
      </c>
      <c r="K344" s="142">
        <v>145.39122353830001</v>
      </c>
      <c r="L344" s="142">
        <v>145.39122353830001</v>
      </c>
      <c r="M344" s="208">
        <v>51.183329814259999</v>
      </c>
      <c r="N344" s="208">
        <v>51.183329814259999</v>
      </c>
      <c r="O344" s="142">
        <v>94.047119140600003</v>
      </c>
      <c r="P344" s="142">
        <v>94.047119140600003</v>
      </c>
      <c r="Q344" s="142">
        <v>26.134579613100001</v>
      </c>
      <c r="R344" s="142">
        <v>26.134579613100001</v>
      </c>
      <c r="S344" s="142">
        <v>0</v>
      </c>
      <c r="T344" s="142">
        <v>0</v>
      </c>
      <c r="U344" s="142">
        <v>20.898973431400002</v>
      </c>
      <c r="V344" s="142">
        <v>10.3796965852</v>
      </c>
      <c r="W344" s="142">
        <v>128.470236073</v>
      </c>
      <c r="X344" s="11">
        <v>81.168988200000001</v>
      </c>
      <c r="Y344" s="247">
        <v>15.922613699999999</v>
      </c>
      <c r="Z344" s="256"/>
      <c r="AA344" s="252">
        <f t="shared" si="5"/>
        <v>90.055742435803495</v>
      </c>
    </row>
    <row r="345" spans="1:27" ht="12.75" customHeight="1" x14ac:dyDescent="0.2">
      <c r="A345" s="559"/>
      <c r="B345" s="147" t="s">
        <v>224</v>
      </c>
      <c r="C345" s="144">
        <v>0</v>
      </c>
      <c r="D345" s="144">
        <v>0</v>
      </c>
      <c r="E345" s="15">
        <v>0</v>
      </c>
      <c r="F345" s="15">
        <v>0</v>
      </c>
      <c r="G345" s="15">
        <v>7.68254206731</v>
      </c>
      <c r="H345" s="15">
        <v>7.68254206731</v>
      </c>
      <c r="I345" s="244">
        <v>0</v>
      </c>
      <c r="J345" s="244">
        <v>0</v>
      </c>
      <c r="K345" s="139">
        <v>0</v>
      </c>
      <c r="L345" s="139">
        <v>0</v>
      </c>
      <c r="M345" s="206">
        <v>0</v>
      </c>
      <c r="N345" s="206">
        <v>0</v>
      </c>
      <c r="O345" s="139">
        <v>0</v>
      </c>
      <c r="P345" s="139">
        <v>0</v>
      </c>
      <c r="Q345" s="139">
        <v>0</v>
      </c>
      <c r="R345" s="139">
        <v>0</v>
      </c>
      <c r="S345" s="139">
        <v>0</v>
      </c>
      <c r="T345" s="139">
        <v>0</v>
      </c>
      <c r="U345" s="139">
        <v>0</v>
      </c>
      <c r="V345" s="139">
        <v>1.59687639773</v>
      </c>
      <c r="W345" s="139">
        <v>0</v>
      </c>
      <c r="X345" s="15">
        <v>0</v>
      </c>
      <c r="Y345" s="248">
        <v>0</v>
      </c>
      <c r="Z345" s="256"/>
      <c r="AA345" s="253">
        <f t="shared" si="5"/>
        <v>0.73747654488478254</v>
      </c>
    </row>
    <row r="346" spans="1:27" ht="12.75" customHeight="1" x14ac:dyDescent="0.2">
      <c r="A346" s="559"/>
      <c r="B346" s="147" t="s">
        <v>225</v>
      </c>
      <c r="C346" s="144">
        <v>4.2802734375</v>
      </c>
      <c r="D346" s="144">
        <v>4.2802734375</v>
      </c>
      <c r="E346" s="15">
        <v>0</v>
      </c>
      <c r="F346" s="15">
        <v>0</v>
      </c>
      <c r="G346" s="15">
        <v>1.17981896034</v>
      </c>
      <c r="H346" s="15">
        <v>1.17981896034</v>
      </c>
      <c r="I346" s="244">
        <v>0.16462590144200001</v>
      </c>
      <c r="J346" s="244">
        <v>0.16462590144200001</v>
      </c>
      <c r="K346" s="139">
        <v>0</v>
      </c>
      <c r="L346" s="139">
        <v>0</v>
      </c>
      <c r="M346" s="206">
        <v>0</v>
      </c>
      <c r="N346" s="206">
        <v>0</v>
      </c>
      <c r="O346" s="139">
        <v>0</v>
      </c>
      <c r="P346" s="139">
        <v>0</v>
      </c>
      <c r="Q346" s="139">
        <v>2.0382254464299998</v>
      </c>
      <c r="R346" s="139">
        <v>2.0382254464299998</v>
      </c>
      <c r="S346" s="139">
        <v>0</v>
      </c>
      <c r="T346" s="139">
        <v>0</v>
      </c>
      <c r="U346" s="139">
        <v>14.557992264599999</v>
      </c>
      <c r="V346" s="139">
        <v>16.596108276399999</v>
      </c>
      <c r="W346" s="139">
        <v>3.8460427989200001</v>
      </c>
      <c r="X346" s="15">
        <v>20.339946000000001</v>
      </c>
      <c r="Y346" s="248">
        <v>18.1972728</v>
      </c>
      <c r="Z346" s="256"/>
      <c r="AA346" s="253">
        <f t="shared" si="5"/>
        <v>3.863619549188869</v>
      </c>
    </row>
    <row r="347" spans="1:27" ht="12.75" customHeight="1" thickBot="1" x14ac:dyDescent="0.25">
      <c r="A347" s="560"/>
      <c r="B347" s="148" t="s">
        <v>226</v>
      </c>
      <c r="C347" s="145">
        <v>0</v>
      </c>
      <c r="D347" s="145">
        <v>0</v>
      </c>
      <c r="E347" s="140">
        <v>0</v>
      </c>
      <c r="F347" s="140">
        <v>0</v>
      </c>
      <c r="G347" s="140">
        <v>0</v>
      </c>
      <c r="H347" s="140">
        <v>0</v>
      </c>
      <c r="I347" s="245">
        <v>0</v>
      </c>
      <c r="J347" s="245">
        <v>0</v>
      </c>
      <c r="K347" s="141">
        <v>26.233933971799999</v>
      </c>
      <c r="L347" s="141">
        <v>26.233933971799999</v>
      </c>
      <c r="M347" s="207">
        <v>0</v>
      </c>
      <c r="N347" s="207">
        <v>0</v>
      </c>
      <c r="O347" s="141">
        <v>0</v>
      </c>
      <c r="P347" s="141">
        <v>0</v>
      </c>
      <c r="Q347" s="141">
        <v>0</v>
      </c>
      <c r="R347" s="141">
        <v>0</v>
      </c>
      <c r="S347" s="141">
        <v>0</v>
      </c>
      <c r="T347" s="141">
        <v>0</v>
      </c>
      <c r="U347" s="141">
        <v>0</v>
      </c>
      <c r="V347" s="141">
        <v>1.53984509781</v>
      </c>
      <c r="W347" s="141">
        <v>0</v>
      </c>
      <c r="X347" s="140">
        <v>17.46359</v>
      </c>
      <c r="Y347" s="249">
        <v>0</v>
      </c>
      <c r="Z347" s="256"/>
      <c r="AA347" s="254">
        <f t="shared" si="5"/>
        <v>3.1074479583221737</v>
      </c>
    </row>
    <row r="348" spans="1:27" ht="12.75" customHeight="1" x14ac:dyDescent="0.2">
      <c r="A348" s="559" t="s">
        <v>398</v>
      </c>
      <c r="B348" s="146" t="s">
        <v>223</v>
      </c>
      <c r="C348" s="143">
        <v>2.1075943893970002</v>
      </c>
      <c r="D348" s="143">
        <v>2.1075943893970002</v>
      </c>
      <c r="E348" s="11">
        <v>9.0316880841099998</v>
      </c>
      <c r="F348" s="11">
        <v>9.0316880841099998</v>
      </c>
      <c r="G348" s="11">
        <v>0</v>
      </c>
      <c r="H348" s="11">
        <v>0</v>
      </c>
      <c r="I348" s="243">
        <v>2.40963541667</v>
      </c>
      <c r="J348" s="243">
        <v>2.40963541667</v>
      </c>
      <c r="K348" s="142">
        <v>0.20806884765700001</v>
      </c>
      <c r="L348" s="142">
        <v>0.20806884765700001</v>
      </c>
      <c r="M348" s="208">
        <v>0</v>
      </c>
      <c r="N348" s="208">
        <v>0</v>
      </c>
      <c r="O348" s="142">
        <v>0</v>
      </c>
      <c r="P348" s="142">
        <v>0</v>
      </c>
      <c r="Q348" s="142">
        <v>0</v>
      </c>
      <c r="R348" s="142">
        <v>0</v>
      </c>
      <c r="S348" s="142">
        <v>0</v>
      </c>
      <c r="T348" s="142">
        <v>0</v>
      </c>
      <c r="U348" s="142">
        <v>17.608407638999999</v>
      </c>
      <c r="V348" s="142">
        <v>13.7033477426</v>
      </c>
      <c r="W348" s="142">
        <v>0</v>
      </c>
      <c r="X348" s="11">
        <v>0</v>
      </c>
      <c r="Y348" s="247">
        <v>0</v>
      </c>
      <c r="Z348" s="256"/>
      <c r="AA348" s="252">
        <f t="shared" si="5"/>
        <v>2.5576403850986087</v>
      </c>
    </row>
    <row r="349" spans="1:27" ht="12.75" customHeight="1" x14ac:dyDescent="0.2">
      <c r="A349" s="559"/>
      <c r="B349" s="147" t="s">
        <v>224</v>
      </c>
      <c r="C349" s="144">
        <v>0</v>
      </c>
      <c r="D349" s="144">
        <v>0</v>
      </c>
      <c r="E349" s="15">
        <v>0</v>
      </c>
      <c r="F349" s="15">
        <v>0</v>
      </c>
      <c r="G349" s="15">
        <v>0</v>
      </c>
      <c r="H349" s="15">
        <v>0</v>
      </c>
      <c r="I349" s="244">
        <v>0</v>
      </c>
      <c r="J349" s="244">
        <v>0</v>
      </c>
      <c r="K349" s="139">
        <v>4.6369628906299996</v>
      </c>
      <c r="L349" s="139">
        <v>4.6369628906299996</v>
      </c>
      <c r="M349" s="206">
        <v>0</v>
      </c>
      <c r="N349" s="206">
        <v>0</v>
      </c>
      <c r="O349" s="139">
        <v>0</v>
      </c>
      <c r="P349" s="139">
        <v>0</v>
      </c>
      <c r="Q349" s="139">
        <v>0</v>
      </c>
      <c r="R349" s="139">
        <v>0</v>
      </c>
      <c r="S349" s="139">
        <v>0</v>
      </c>
      <c r="T349" s="139">
        <v>0</v>
      </c>
      <c r="U349" s="139">
        <v>0</v>
      </c>
      <c r="V349" s="139">
        <v>0</v>
      </c>
      <c r="W349" s="139">
        <v>0</v>
      </c>
      <c r="X349" s="15">
        <v>0</v>
      </c>
      <c r="Y349" s="248">
        <v>0</v>
      </c>
      <c r="Z349" s="256"/>
      <c r="AA349" s="253">
        <f t="shared" si="5"/>
        <v>0.40321416440260865</v>
      </c>
    </row>
    <row r="350" spans="1:27" ht="12.75" customHeight="1" x14ac:dyDescent="0.2">
      <c r="A350" s="559"/>
      <c r="B350" s="147" t="s">
        <v>225</v>
      </c>
      <c r="C350" s="144">
        <v>0</v>
      </c>
      <c r="D350" s="144">
        <v>0</v>
      </c>
      <c r="E350" s="15">
        <v>0</v>
      </c>
      <c r="F350" s="15">
        <v>0</v>
      </c>
      <c r="G350" s="15">
        <v>0</v>
      </c>
      <c r="H350" s="15">
        <v>0</v>
      </c>
      <c r="I350" s="244">
        <v>0</v>
      </c>
      <c r="J350" s="244">
        <v>0</v>
      </c>
      <c r="K350" s="139">
        <v>0</v>
      </c>
      <c r="L350" s="139">
        <v>0</v>
      </c>
      <c r="M350" s="206">
        <v>0</v>
      </c>
      <c r="N350" s="206">
        <v>0</v>
      </c>
      <c r="O350" s="139">
        <v>0</v>
      </c>
      <c r="P350" s="139">
        <v>0</v>
      </c>
      <c r="Q350" s="139">
        <v>0</v>
      </c>
      <c r="R350" s="139">
        <v>0</v>
      </c>
      <c r="S350" s="139">
        <v>0</v>
      </c>
      <c r="T350" s="139">
        <v>0</v>
      </c>
      <c r="U350" s="139">
        <v>0</v>
      </c>
      <c r="V350" s="139">
        <v>0.95052123069799999</v>
      </c>
      <c r="W350" s="139">
        <v>0</v>
      </c>
      <c r="X350" s="15">
        <v>0</v>
      </c>
      <c r="Y350" s="248">
        <v>0</v>
      </c>
      <c r="Z350" s="256"/>
      <c r="AA350" s="253">
        <f t="shared" si="5"/>
        <v>4.1327010030347826E-2</v>
      </c>
    </row>
    <row r="351" spans="1:27" ht="12.75" customHeight="1" thickBot="1" x14ac:dyDescent="0.25">
      <c r="A351" s="560"/>
      <c r="B351" s="148" t="s">
        <v>226</v>
      </c>
      <c r="C351" s="145">
        <v>0</v>
      </c>
      <c r="D351" s="145">
        <v>0</v>
      </c>
      <c r="E351" s="140">
        <v>0</v>
      </c>
      <c r="F351" s="140">
        <v>0</v>
      </c>
      <c r="G351" s="140">
        <v>0</v>
      </c>
      <c r="H351" s="140">
        <v>0</v>
      </c>
      <c r="I351" s="245">
        <v>0</v>
      </c>
      <c r="J351" s="245">
        <v>0</v>
      </c>
      <c r="K351" s="141">
        <v>0</v>
      </c>
      <c r="L351" s="141">
        <v>0</v>
      </c>
      <c r="M351" s="207">
        <v>0</v>
      </c>
      <c r="N351" s="207">
        <v>0</v>
      </c>
      <c r="O351" s="141">
        <v>0</v>
      </c>
      <c r="P351" s="141">
        <v>0</v>
      </c>
      <c r="Q351" s="141">
        <v>0</v>
      </c>
      <c r="R351" s="141">
        <v>0</v>
      </c>
      <c r="S351" s="141">
        <v>0</v>
      </c>
      <c r="T351" s="141">
        <v>0</v>
      </c>
      <c r="U351" s="141">
        <v>0</v>
      </c>
      <c r="V351" s="141">
        <v>0</v>
      </c>
      <c r="W351" s="141">
        <v>0</v>
      </c>
      <c r="X351" s="140">
        <v>0</v>
      </c>
      <c r="Y351" s="249">
        <v>0</v>
      </c>
      <c r="Z351" s="256"/>
      <c r="AA351" s="254">
        <f t="shared" si="5"/>
        <v>0</v>
      </c>
    </row>
    <row r="352" spans="1:27" ht="12.75" customHeight="1" x14ac:dyDescent="0.2">
      <c r="A352" s="559" t="s">
        <v>399</v>
      </c>
      <c r="B352" s="146" t="s">
        <v>223</v>
      </c>
      <c r="C352" s="143">
        <v>52.815069901299999</v>
      </c>
      <c r="D352" s="143">
        <v>52.815069901299999</v>
      </c>
      <c r="E352" s="11">
        <v>14.7843565453</v>
      </c>
      <c r="F352" s="11">
        <v>14.7843565453</v>
      </c>
      <c r="G352" s="11">
        <v>15.634887695350001</v>
      </c>
      <c r="H352" s="11">
        <v>15.634887695350001</v>
      </c>
      <c r="I352" s="243">
        <v>7.2039574795180004</v>
      </c>
      <c r="J352" s="243">
        <v>7.2039574795180004</v>
      </c>
      <c r="K352" s="142">
        <v>4.6199776785699997</v>
      </c>
      <c r="L352" s="142">
        <v>4.6199776785699997</v>
      </c>
      <c r="M352" s="208">
        <v>0.69176136363600005</v>
      </c>
      <c r="N352" s="208">
        <v>0.69176136363600005</v>
      </c>
      <c r="O352" s="142">
        <v>31.663048377469998</v>
      </c>
      <c r="P352" s="142">
        <v>31.663048377469998</v>
      </c>
      <c r="Q352" s="142">
        <v>4.8059210526299996</v>
      </c>
      <c r="R352" s="142">
        <v>4.8059210526299996</v>
      </c>
      <c r="S352" s="142">
        <v>0</v>
      </c>
      <c r="T352" s="142">
        <v>0</v>
      </c>
      <c r="U352" s="142">
        <v>0</v>
      </c>
      <c r="V352" s="142">
        <v>7.12890744209</v>
      </c>
      <c r="W352" s="142">
        <v>0</v>
      </c>
      <c r="X352" s="11">
        <v>9.0083255999999992</v>
      </c>
      <c r="Y352" s="247">
        <v>0</v>
      </c>
      <c r="Z352" s="256"/>
      <c r="AA352" s="252">
        <f t="shared" si="5"/>
        <v>12.198921444766871</v>
      </c>
    </row>
    <row r="353" spans="1:27" ht="12.75" customHeight="1" x14ac:dyDescent="0.2">
      <c r="A353" s="559"/>
      <c r="B353" s="147" t="s">
        <v>224</v>
      </c>
      <c r="C353" s="144">
        <v>0</v>
      </c>
      <c r="D353" s="144">
        <v>0</v>
      </c>
      <c r="E353" s="15">
        <v>0</v>
      </c>
      <c r="F353" s="15">
        <v>0</v>
      </c>
      <c r="G353" s="15">
        <v>0</v>
      </c>
      <c r="H353" s="15">
        <v>0</v>
      </c>
      <c r="I353" s="244">
        <v>0</v>
      </c>
      <c r="J353" s="244">
        <v>0</v>
      </c>
      <c r="K353" s="139">
        <v>0</v>
      </c>
      <c r="L353" s="139">
        <v>0</v>
      </c>
      <c r="M353" s="206">
        <v>0</v>
      </c>
      <c r="N353" s="206">
        <v>0</v>
      </c>
      <c r="O353" s="139">
        <v>0</v>
      </c>
      <c r="P353" s="139">
        <v>0</v>
      </c>
      <c r="Q353" s="139">
        <v>0</v>
      </c>
      <c r="R353" s="139">
        <v>0</v>
      </c>
      <c r="S353" s="139">
        <v>0</v>
      </c>
      <c r="T353" s="139">
        <v>0</v>
      </c>
      <c r="U353" s="139">
        <v>0</v>
      </c>
      <c r="V353" s="139">
        <v>0</v>
      </c>
      <c r="W353" s="139">
        <v>0</v>
      </c>
      <c r="X353" s="15">
        <v>0</v>
      </c>
      <c r="Y353" s="248">
        <v>0</v>
      </c>
      <c r="Z353" s="256"/>
      <c r="AA353" s="253">
        <f t="shared" si="5"/>
        <v>0</v>
      </c>
    </row>
    <row r="354" spans="1:27" ht="12.75" customHeight="1" x14ac:dyDescent="0.2">
      <c r="A354" s="559"/>
      <c r="B354" s="147" t="s">
        <v>225</v>
      </c>
      <c r="C354" s="144">
        <v>8.2101151315800003</v>
      </c>
      <c r="D354" s="144">
        <v>8.2101151315800003</v>
      </c>
      <c r="E354" s="15">
        <v>10.695066437036999</v>
      </c>
      <c r="F354" s="15">
        <v>10.695066437036999</v>
      </c>
      <c r="G354" s="15">
        <v>22.679504394551</v>
      </c>
      <c r="H354" s="15">
        <v>22.679504394551</v>
      </c>
      <c r="I354" s="244">
        <v>11.788294057389001</v>
      </c>
      <c r="J354" s="244">
        <v>11.788294057389001</v>
      </c>
      <c r="K354" s="139">
        <v>27.855747767842001</v>
      </c>
      <c r="L354" s="139">
        <v>27.855747767842001</v>
      </c>
      <c r="M354" s="206">
        <v>23.37576941283</v>
      </c>
      <c r="N354" s="206">
        <v>23.37576941283</v>
      </c>
      <c r="O354" s="139">
        <v>65.630859375054001</v>
      </c>
      <c r="P354" s="139">
        <v>65.630859375054001</v>
      </c>
      <c r="Q354" s="139">
        <v>29.286081414520002</v>
      </c>
      <c r="R354" s="139">
        <v>29.286081414520002</v>
      </c>
      <c r="S354" s="139">
        <v>1.66337499395</v>
      </c>
      <c r="T354" s="139">
        <v>1.66337499395</v>
      </c>
      <c r="U354" s="139">
        <v>4.1755220443000001</v>
      </c>
      <c r="V354" s="139">
        <v>9.8564894199400008</v>
      </c>
      <c r="W354" s="139">
        <v>5.70703125</v>
      </c>
      <c r="X354" s="15">
        <v>8.6132235999999995</v>
      </c>
      <c r="Y354" s="248">
        <v>2.2915915999999998</v>
      </c>
      <c r="Z354" s="256"/>
      <c r="AA354" s="253">
        <f t="shared" si="5"/>
        <v>18.826673212336786</v>
      </c>
    </row>
    <row r="355" spans="1:27" ht="12.75" customHeight="1" thickBot="1" x14ac:dyDescent="0.25">
      <c r="A355" s="560"/>
      <c r="B355" s="148" t="s">
        <v>226</v>
      </c>
      <c r="C355" s="145">
        <v>0</v>
      </c>
      <c r="D355" s="145">
        <v>0</v>
      </c>
      <c r="E355" s="140">
        <v>0</v>
      </c>
      <c r="F355" s="140">
        <v>0</v>
      </c>
      <c r="G355" s="140">
        <v>0</v>
      </c>
      <c r="H355" s="140">
        <v>0</v>
      </c>
      <c r="I355" s="245">
        <v>0</v>
      </c>
      <c r="J355" s="245">
        <v>0</v>
      </c>
      <c r="K355" s="141">
        <v>0</v>
      </c>
      <c r="L355" s="141">
        <v>0</v>
      </c>
      <c r="M355" s="207">
        <v>0</v>
      </c>
      <c r="N355" s="207">
        <v>0</v>
      </c>
      <c r="O355" s="141">
        <v>0</v>
      </c>
      <c r="P355" s="141">
        <v>0</v>
      </c>
      <c r="Q355" s="141">
        <v>0</v>
      </c>
      <c r="R355" s="141">
        <v>0</v>
      </c>
      <c r="S355" s="141">
        <v>0</v>
      </c>
      <c r="T355" s="141">
        <v>0</v>
      </c>
      <c r="U355" s="141">
        <v>0</v>
      </c>
      <c r="V355" s="141">
        <v>0</v>
      </c>
      <c r="W355" s="141">
        <v>0</v>
      </c>
      <c r="X355" s="140">
        <v>0</v>
      </c>
      <c r="Y355" s="249">
        <v>0</v>
      </c>
      <c r="Z355" s="256"/>
      <c r="AA355" s="254">
        <f t="shared" si="5"/>
        <v>0</v>
      </c>
    </row>
    <row r="356" spans="1:27" ht="12.75" customHeight="1" x14ac:dyDescent="0.2">
      <c r="A356" s="559" t="s">
        <v>400</v>
      </c>
      <c r="B356" s="146" t="s">
        <v>223</v>
      </c>
      <c r="C356" s="143">
        <v>0</v>
      </c>
      <c r="D356" s="143">
        <v>0</v>
      </c>
      <c r="E356" s="11">
        <v>0</v>
      </c>
      <c r="F356" s="11">
        <v>0</v>
      </c>
      <c r="G356" s="11">
        <v>0</v>
      </c>
      <c r="H356" s="11">
        <v>0</v>
      </c>
      <c r="I356" s="243">
        <v>0</v>
      </c>
      <c r="J356" s="243">
        <v>0</v>
      </c>
      <c r="K356" s="142">
        <v>0</v>
      </c>
      <c r="L356" s="142">
        <v>0</v>
      </c>
      <c r="M356" s="208">
        <v>0</v>
      </c>
      <c r="N356" s="208">
        <v>0</v>
      </c>
      <c r="O356" s="142">
        <v>0</v>
      </c>
      <c r="P356" s="142">
        <v>0</v>
      </c>
      <c r="Q356" s="142">
        <v>0</v>
      </c>
      <c r="R356" s="142">
        <v>0</v>
      </c>
      <c r="S356" s="142">
        <v>0</v>
      </c>
      <c r="T356" s="142">
        <v>0</v>
      </c>
      <c r="U356" s="142">
        <v>0</v>
      </c>
      <c r="V356" s="142">
        <v>0</v>
      </c>
      <c r="W356" s="142">
        <v>0</v>
      </c>
      <c r="X356" s="11">
        <v>0</v>
      </c>
      <c r="Y356" s="247">
        <v>0</v>
      </c>
      <c r="Z356" s="256"/>
      <c r="AA356" s="252">
        <f t="shared" si="5"/>
        <v>0</v>
      </c>
    </row>
    <row r="357" spans="1:27" ht="12.75" customHeight="1" x14ac:dyDescent="0.2">
      <c r="A357" s="559"/>
      <c r="B357" s="147" t="s">
        <v>224</v>
      </c>
      <c r="C357" s="144">
        <v>0</v>
      </c>
      <c r="D357" s="144">
        <v>0</v>
      </c>
      <c r="E357" s="15">
        <v>0</v>
      </c>
      <c r="F357" s="15">
        <v>0</v>
      </c>
      <c r="G357" s="15">
        <v>0</v>
      </c>
      <c r="H357" s="15">
        <v>0</v>
      </c>
      <c r="I357" s="244">
        <v>0</v>
      </c>
      <c r="J357" s="244">
        <v>0</v>
      </c>
      <c r="K357" s="139">
        <v>0</v>
      </c>
      <c r="L357" s="139">
        <v>0</v>
      </c>
      <c r="M357" s="206">
        <v>0</v>
      </c>
      <c r="N357" s="206">
        <v>0</v>
      </c>
      <c r="O357" s="139">
        <v>0</v>
      </c>
      <c r="P357" s="139">
        <v>0</v>
      </c>
      <c r="Q357" s="139">
        <v>0</v>
      </c>
      <c r="R357" s="139">
        <v>0</v>
      </c>
      <c r="S357" s="139">
        <v>0</v>
      </c>
      <c r="T357" s="139">
        <v>0</v>
      </c>
      <c r="U357" s="139">
        <v>0</v>
      </c>
      <c r="V357" s="139">
        <v>0</v>
      </c>
      <c r="W357" s="139">
        <v>0</v>
      </c>
      <c r="X357" s="15">
        <v>0</v>
      </c>
      <c r="Y357" s="248">
        <v>0</v>
      </c>
      <c r="Z357" s="256"/>
      <c r="AA357" s="253">
        <f t="shared" si="5"/>
        <v>0</v>
      </c>
    </row>
    <row r="358" spans="1:27" ht="12.75" customHeight="1" x14ac:dyDescent="0.2">
      <c r="A358" s="559"/>
      <c r="B358" s="147" t="s">
        <v>225</v>
      </c>
      <c r="C358" s="144">
        <v>0</v>
      </c>
      <c r="D358" s="144">
        <v>0</v>
      </c>
      <c r="E358" s="15">
        <v>1.88736466535</v>
      </c>
      <c r="F358" s="15">
        <v>1.88736466535</v>
      </c>
      <c r="G358" s="15">
        <v>0.26751708984400002</v>
      </c>
      <c r="H358" s="15">
        <v>0.26751708984400002</v>
      </c>
      <c r="I358" s="244">
        <v>0</v>
      </c>
      <c r="J358" s="244">
        <v>0</v>
      </c>
      <c r="K358" s="139">
        <v>0</v>
      </c>
      <c r="L358" s="139">
        <v>0</v>
      </c>
      <c r="M358" s="206">
        <v>0</v>
      </c>
      <c r="N358" s="206">
        <v>0</v>
      </c>
      <c r="O358" s="139">
        <v>0</v>
      </c>
      <c r="P358" s="139">
        <v>0</v>
      </c>
      <c r="Q358" s="139">
        <v>0</v>
      </c>
      <c r="R358" s="139">
        <v>0</v>
      </c>
      <c r="S358" s="139">
        <v>0</v>
      </c>
      <c r="T358" s="139">
        <v>0</v>
      </c>
      <c r="U358" s="139">
        <v>0</v>
      </c>
      <c r="V358" s="139">
        <v>0</v>
      </c>
      <c r="W358" s="139">
        <v>0</v>
      </c>
      <c r="X358" s="15">
        <v>0</v>
      </c>
      <c r="Y358" s="248">
        <v>0</v>
      </c>
      <c r="Z358" s="256"/>
      <c r="AA358" s="253">
        <f t="shared" si="5"/>
        <v>0.18738102219078262</v>
      </c>
    </row>
    <row r="359" spans="1:27" ht="12.75" customHeight="1" thickBot="1" x14ac:dyDescent="0.25">
      <c r="A359" s="560"/>
      <c r="B359" s="148" t="s">
        <v>226</v>
      </c>
      <c r="C359" s="145">
        <v>0</v>
      </c>
      <c r="D359" s="145">
        <v>0</v>
      </c>
      <c r="E359" s="140">
        <v>0</v>
      </c>
      <c r="F359" s="140">
        <v>0</v>
      </c>
      <c r="G359" s="140">
        <v>3.2696533203199998</v>
      </c>
      <c r="H359" s="140">
        <v>3.2696533203199998</v>
      </c>
      <c r="I359" s="245">
        <v>1.2630315061499999</v>
      </c>
      <c r="J359" s="245">
        <v>1.2630315061499999</v>
      </c>
      <c r="K359" s="141">
        <v>1.1210239955300001</v>
      </c>
      <c r="L359" s="141">
        <v>1.1210239955300001</v>
      </c>
      <c r="M359" s="207">
        <v>0</v>
      </c>
      <c r="N359" s="207">
        <v>0</v>
      </c>
      <c r="O359" s="141">
        <v>0</v>
      </c>
      <c r="P359" s="141">
        <v>0</v>
      </c>
      <c r="Q359" s="141">
        <v>0</v>
      </c>
      <c r="R359" s="141">
        <v>0</v>
      </c>
      <c r="S359" s="141">
        <v>0</v>
      </c>
      <c r="T359" s="141">
        <v>0</v>
      </c>
      <c r="U359" s="141">
        <v>0</v>
      </c>
      <c r="V359" s="141">
        <v>1.7977244854000001</v>
      </c>
      <c r="W359" s="141">
        <v>0</v>
      </c>
      <c r="X359" s="140">
        <v>0</v>
      </c>
      <c r="Y359" s="249">
        <v>0</v>
      </c>
      <c r="Z359" s="256"/>
      <c r="AA359" s="254">
        <f t="shared" si="5"/>
        <v>0.56978878823478263</v>
      </c>
    </row>
    <row r="360" spans="1:27" ht="12.75" customHeight="1" x14ac:dyDescent="0.2">
      <c r="A360" s="559" t="s">
        <v>401</v>
      </c>
      <c r="B360" s="146" t="s">
        <v>223</v>
      </c>
      <c r="C360" s="143">
        <v>0</v>
      </c>
      <c r="D360" s="143">
        <v>0</v>
      </c>
      <c r="E360" s="11">
        <v>0</v>
      </c>
      <c r="F360" s="11">
        <v>0</v>
      </c>
      <c r="G360" s="11">
        <v>0</v>
      </c>
      <c r="H360" s="11">
        <v>0</v>
      </c>
      <c r="I360" s="243">
        <v>0</v>
      </c>
      <c r="J360" s="243">
        <v>0</v>
      </c>
      <c r="K360" s="142">
        <v>0</v>
      </c>
      <c r="L360" s="142">
        <v>0</v>
      </c>
      <c r="M360" s="208">
        <v>0</v>
      </c>
      <c r="N360" s="208">
        <v>0</v>
      </c>
      <c r="O360" s="142">
        <v>0</v>
      </c>
      <c r="P360" s="142">
        <v>0</v>
      </c>
      <c r="Q360" s="142">
        <v>0</v>
      </c>
      <c r="R360" s="142">
        <v>0</v>
      </c>
      <c r="S360" s="142">
        <v>0</v>
      </c>
      <c r="T360" s="142">
        <v>0</v>
      </c>
      <c r="U360" s="142">
        <v>0</v>
      </c>
      <c r="V360" s="142">
        <v>0</v>
      </c>
      <c r="W360" s="142">
        <v>0</v>
      </c>
      <c r="X360" s="11">
        <v>0</v>
      </c>
      <c r="Y360" s="247">
        <v>0</v>
      </c>
      <c r="Z360" s="256"/>
      <c r="AA360" s="252">
        <f t="shared" si="5"/>
        <v>0</v>
      </c>
    </row>
    <row r="361" spans="1:27" ht="12.75" customHeight="1" x14ac:dyDescent="0.2">
      <c r="A361" s="559"/>
      <c r="B361" s="147" t="s">
        <v>224</v>
      </c>
      <c r="C361" s="144">
        <v>0</v>
      </c>
      <c r="D361" s="144">
        <v>0</v>
      </c>
      <c r="E361" s="15">
        <v>0</v>
      </c>
      <c r="F361" s="15">
        <v>0</v>
      </c>
      <c r="G361" s="15">
        <v>0</v>
      </c>
      <c r="H361" s="15">
        <v>0</v>
      </c>
      <c r="I361" s="244">
        <v>0</v>
      </c>
      <c r="J361" s="244">
        <v>0</v>
      </c>
      <c r="K361" s="139">
        <v>0</v>
      </c>
      <c r="L361" s="139">
        <v>0</v>
      </c>
      <c r="M361" s="206">
        <v>0</v>
      </c>
      <c r="N361" s="206">
        <v>0</v>
      </c>
      <c r="O361" s="139">
        <v>0</v>
      </c>
      <c r="P361" s="139">
        <v>0</v>
      </c>
      <c r="Q361" s="139">
        <v>0</v>
      </c>
      <c r="R361" s="139">
        <v>0</v>
      </c>
      <c r="S361" s="139">
        <v>0</v>
      </c>
      <c r="T361" s="139">
        <v>0</v>
      </c>
      <c r="U361" s="139">
        <v>0</v>
      </c>
      <c r="V361" s="139">
        <v>0</v>
      </c>
      <c r="W361" s="139">
        <v>0</v>
      </c>
      <c r="X361" s="15">
        <v>0</v>
      </c>
      <c r="Y361" s="248">
        <v>0</v>
      </c>
      <c r="Z361" s="256"/>
      <c r="AA361" s="253">
        <f t="shared" si="5"/>
        <v>0</v>
      </c>
    </row>
    <row r="362" spans="1:27" ht="12.75" customHeight="1" x14ac:dyDescent="0.2">
      <c r="A362" s="559"/>
      <c r="B362" s="147" t="s">
        <v>225</v>
      </c>
      <c r="C362" s="144">
        <v>0</v>
      </c>
      <c r="D362" s="144">
        <v>0</v>
      </c>
      <c r="E362" s="15">
        <v>0</v>
      </c>
      <c r="F362" s="15">
        <v>0</v>
      </c>
      <c r="G362" s="15">
        <v>0</v>
      </c>
      <c r="H362" s="15">
        <v>0</v>
      </c>
      <c r="I362" s="244">
        <v>0</v>
      </c>
      <c r="J362" s="244">
        <v>0</v>
      </c>
      <c r="K362" s="139">
        <v>0</v>
      </c>
      <c r="L362" s="139">
        <v>0</v>
      </c>
      <c r="M362" s="206">
        <v>0</v>
      </c>
      <c r="N362" s="206">
        <v>0</v>
      </c>
      <c r="O362" s="139">
        <v>0</v>
      </c>
      <c r="P362" s="139">
        <v>0</v>
      </c>
      <c r="Q362" s="139">
        <v>0</v>
      </c>
      <c r="R362" s="139">
        <v>0</v>
      </c>
      <c r="S362" s="139">
        <v>0</v>
      </c>
      <c r="T362" s="139">
        <v>0</v>
      </c>
      <c r="U362" s="139">
        <v>0</v>
      </c>
      <c r="V362" s="139">
        <v>0</v>
      </c>
      <c r="W362" s="139">
        <v>0</v>
      </c>
      <c r="X362" s="15">
        <v>0</v>
      </c>
      <c r="Y362" s="248">
        <v>0</v>
      </c>
      <c r="Z362" s="256"/>
      <c r="AA362" s="253">
        <f t="shared" si="5"/>
        <v>0</v>
      </c>
    </row>
    <row r="363" spans="1:27" ht="12.75" customHeight="1" thickBot="1" x14ac:dyDescent="0.25">
      <c r="A363" s="560"/>
      <c r="B363" s="148" t="s">
        <v>226</v>
      </c>
      <c r="C363" s="145">
        <v>0</v>
      </c>
      <c r="D363" s="145">
        <v>0</v>
      </c>
      <c r="E363" s="140">
        <v>0</v>
      </c>
      <c r="F363" s="140">
        <v>0</v>
      </c>
      <c r="G363" s="140">
        <v>0</v>
      </c>
      <c r="H363" s="140">
        <v>0</v>
      </c>
      <c r="I363" s="245">
        <v>0</v>
      </c>
      <c r="J363" s="245">
        <v>0</v>
      </c>
      <c r="K363" s="141">
        <v>0</v>
      </c>
      <c r="L363" s="141">
        <v>0</v>
      </c>
      <c r="M363" s="207">
        <v>0</v>
      </c>
      <c r="N363" s="207">
        <v>0</v>
      </c>
      <c r="O363" s="141">
        <v>0</v>
      </c>
      <c r="P363" s="141">
        <v>0</v>
      </c>
      <c r="Q363" s="141">
        <v>0</v>
      </c>
      <c r="R363" s="141">
        <v>0</v>
      </c>
      <c r="S363" s="141">
        <v>0</v>
      </c>
      <c r="T363" s="141">
        <v>0</v>
      </c>
      <c r="U363" s="141">
        <v>0</v>
      </c>
      <c r="V363" s="141">
        <v>0</v>
      </c>
      <c r="W363" s="141">
        <v>0</v>
      </c>
      <c r="X363" s="140">
        <v>0</v>
      </c>
      <c r="Y363" s="249">
        <v>0</v>
      </c>
      <c r="Z363" s="256"/>
      <c r="AA363" s="254">
        <f t="shared" si="5"/>
        <v>0</v>
      </c>
    </row>
    <row r="364" spans="1:27" ht="12.75" customHeight="1" x14ac:dyDescent="0.2">
      <c r="A364" s="559" t="s">
        <v>402</v>
      </c>
      <c r="B364" s="146" t="s">
        <v>223</v>
      </c>
      <c r="C364" s="143">
        <v>412.10801581999999</v>
      </c>
      <c r="D364" s="143">
        <v>412.10801581999999</v>
      </c>
      <c r="E364" s="11">
        <v>350.88071326747001</v>
      </c>
      <c r="F364" s="11">
        <v>350.88071326747001</v>
      </c>
      <c r="G364" s="11">
        <v>186.07532922799999</v>
      </c>
      <c r="H364" s="11">
        <v>186.07532922799999</v>
      </c>
      <c r="I364" s="243">
        <v>104.01406129498</v>
      </c>
      <c r="J364" s="243">
        <v>104.01406129498</v>
      </c>
      <c r="K364" s="142">
        <v>265.60060786499997</v>
      </c>
      <c r="L364" s="142">
        <v>265.60060786499997</v>
      </c>
      <c r="M364" s="208">
        <v>97.672903127500007</v>
      </c>
      <c r="N364" s="208">
        <v>97.672903127500007</v>
      </c>
      <c r="O364" s="142">
        <v>124.607651155</v>
      </c>
      <c r="P364" s="142">
        <v>124.607651155</v>
      </c>
      <c r="Q364" s="142">
        <v>158.523475144</v>
      </c>
      <c r="R364" s="142">
        <v>158.523475144</v>
      </c>
      <c r="S364" s="142">
        <v>134.9849893711</v>
      </c>
      <c r="T364" s="142">
        <v>134.9849893711</v>
      </c>
      <c r="U364" s="142">
        <v>77.019740611299994</v>
      </c>
      <c r="V364" s="142">
        <v>68.161113444700007</v>
      </c>
      <c r="W364" s="142">
        <v>78.635510294900001</v>
      </c>
      <c r="X364" s="11">
        <v>136.91516050000001</v>
      </c>
      <c r="Y364" s="247">
        <v>64.160218999999998</v>
      </c>
      <c r="Z364" s="256"/>
      <c r="AA364" s="252">
        <f t="shared" si="5"/>
        <v>177.99248853899994</v>
      </c>
    </row>
    <row r="365" spans="1:27" ht="12.75" customHeight="1" x14ac:dyDescent="0.2">
      <c r="A365" s="559"/>
      <c r="B365" s="147" t="s">
        <v>224</v>
      </c>
      <c r="C365" s="144">
        <v>92.437417575500007</v>
      </c>
      <c r="D365" s="144">
        <v>92.437417575500007</v>
      </c>
      <c r="E365" s="15">
        <v>2.9189929429710002</v>
      </c>
      <c r="F365" s="15">
        <v>2.9189929429710002</v>
      </c>
      <c r="G365" s="15">
        <v>8.4295709219630002</v>
      </c>
      <c r="H365" s="15">
        <v>8.4295709219630002</v>
      </c>
      <c r="I365" s="244">
        <v>59.901049698320001</v>
      </c>
      <c r="J365" s="244">
        <v>59.901049698320001</v>
      </c>
      <c r="K365" s="139">
        <v>26.9218941482</v>
      </c>
      <c r="L365" s="139">
        <v>26.9218941482</v>
      </c>
      <c r="M365" s="206">
        <v>78.645894459000004</v>
      </c>
      <c r="N365" s="206">
        <v>78.645894459000004</v>
      </c>
      <c r="O365" s="139">
        <v>33.298252802299999</v>
      </c>
      <c r="P365" s="139">
        <v>33.298252802299999</v>
      </c>
      <c r="Q365" s="139">
        <v>32.634573063380003</v>
      </c>
      <c r="R365" s="139">
        <v>32.634573063380003</v>
      </c>
      <c r="S365" s="139">
        <v>25.073984693780002</v>
      </c>
      <c r="T365" s="139">
        <v>25.073984693780002</v>
      </c>
      <c r="U365" s="139">
        <v>0</v>
      </c>
      <c r="V365" s="139">
        <v>25.0937719643</v>
      </c>
      <c r="W365" s="139">
        <v>44.2819816055</v>
      </c>
      <c r="X365" s="15">
        <v>41.09064</v>
      </c>
      <c r="Y365" s="248">
        <v>44.118264000000003</v>
      </c>
      <c r="Z365" s="256"/>
      <c r="AA365" s="253">
        <f t="shared" si="5"/>
        <v>38.048170355679474</v>
      </c>
    </row>
    <row r="366" spans="1:27" ht="12.75" customHeight="1" x14ac:dyDescent="0.2">
      <c r="A366" s="559"/>
      <c r="B366" s="147" t="s">
        <v>225</v>
      </c>
      <c r="C366" s="144">
        <v>57.622831456770001</v>
      </c>
      <c r="D366" s="144">
        <v>57.622831456770001</v>
      </c>
      <c r="E366" s="15">
        <v>90.843742603920006</v>
      </c>
      <c r="F366" s="15">
        <v>90.843742603920006</v>
      </c>
      <c r="G366" s="15">
        <v>21.79497275188</v>
      </c>
      <c r="H366" s="15">
        <v>21.79497275188</v>
      </c>
      <c r="I366" s="244">
        <v>34.92812875608</v>
      </c>
      <c r="J366" s="244">
        <v>34.92812875608</v>
      </c>
      <c r="K366" s="139">
        <v>79.041796226390005</v>
      </c>
      <c r="L366" s="139">
        <v>79.041796226390005</v>
      </c>
      <c r="M366" s="206">
        <v>27.821935640202</v>
      </c>
      <c r="N366" s="206">
        <v>27.821935640202</v>
      </c>
      <c r="O366" s="139">
        <v>91.657816745900007</v>
      </c>
      <c r="P366" s="139">
        <v>91.657816745900007</v>
      </c>
      <c r="Q366" s="139">
        <v>75.256131843099993</v>
      </c>
      <c r="R366" s="139">
        <v>75.256131843099993</v>
      </c>
      <c r="S366" s="139">
        <v>25.16836874182</v>
      </c>
      <c r="T366" s="139">
        <v>25.16836874182</v>
      </c>
      <c r="U366" s="139">
        <v>46.925755396459998</v>
      </c>
      <c r="V366" s="139">
        <v>23.431089866899999</v>
      </c>
      <c r="W366" s="139">
        <v>110.052017467</v>
      </c>
      <c r="X366" s="15">
        <v>292.16518780000001</v>
      </c>
      <c r="Y366" s="248">
        <v>78.608957899999993</v>
      </c>
      <c r="Z366" s="256"/>
      <c r="AA366" s="253">
        <f t="shared" si="5"/>
        <v>67.80236773749931</v>
      </c>
    </row>
    <row r="367" spans="1:27" ht="12.75" customHeight="1" thickBot="1" x14ac:dyDescent="0.25">
      <c r="A367" s="560"/>
      <c r="B367" s="148" t="s">
        <v>226</v>
      </c>
      <c r="C367" s="145">
        <v>0</v>
      </c>
      <c r="D367" s="145">
        <v>0</v>
      </c>
      <c r="E367" s="140">
        <v>0</v>
      </c>
      <c r="F367" s="140">
        <v>0</v>
      </c>
      <c r="G367" s="140">
        <v>0</v>
      </c>
      <c r="H367" s="140">
        <v>0</v>
      </c>
      <c r="I367" s="245">
        <v>0</v>
      </c>
      <c r="J367" s="245">
        <v>0</v>
      </c>
      <c r="K367" s="141">
        <v>90.305376838200004</v>
      </c>
      <c r="L367" s="141">
        <v>90.305376838200004</v>
      </c>
      <c r="M367" s="207">
        <v>1040.4792018600001</v>
      </c>
      <c r="N367" s="207">
        <v>1040.4792018600001</v>
      </c>
      <c r="O367" s="141">
        <v>4.7558593750000003E-2</v>
      </c>
      <c r="P367" s="141">
        <v>4.7558593750000003E-2</v>
      </c>
      <c r="Q367" s="141">
        <v>237.11356026799999</v>
      </c>
      <c r="R367" s="141">
        <v>237.11356026799999</v>
      </c>
      <c r="S367" s="141">
        <v>61.305737607200001</v>
      </c>
      <c r="T367" s="141">
        <v>61.305737607200001</v>
      </c>
      <c r="U367" s="141">
        <v>9486.9398142099999</v>
      </c>
      <c r="V367" s="141">
        <v>0</v>
      </c>
      <c r="W367" s="141">
        <v>0</v>
      </c>
      <c r="X367" s="140">
        <v>4037.7896871100002</v>
      </c>
      <c r="Y367" s="249">
        <v>14.706087999999999</v>
      </c>
      <c r="Z367" s="256"/>
      <c r="AA367" s="254">
        <f t="shared" si="5"/>
        <v>712.95384607192614</v>
      </c>
    </row>
    <row r="368" spans="1:27" ht="12.75" customHeight="1" x14ac:dyDescent="0.2">
      <c r="A368" s="559" t="s">
        <v>403</v>
      </c>
      <c r="B368" s="146" t="s">
        <v>223</v>
      </c>
      <c r="C368" s="143">
        <v>155.030068634</v>
      </c>
      <c r="D368" s="143">
        <v>155.030068634</v>
      </c>
      <c r="E368" s="11">
        <v>69.0190592055</v>
      </c>
      <c r="F368" s="11">
        <v>69.0190592055</v>
      </c>
      <c r="G368" s="11">
        <v>913.15670572984004</v>
      </c>
      <c r="H368" s="11">
        <v>913.15670572984004</v>
      </c>
      <c r="I368" s="243">
        <v>74.990390625000003</v>
      </c>
      <c r="J368" s="243">
        <v>74.990390625000003</v>
      </c>
      <c r="K368" s="142">
        <v>388.84637920599999</v>
      </c>
      <c r="L368" s="142">
        <v>388.84637920599999</v>
      </c>
      <c r="M368" s="208">
        <v>242.220206582</v>
      </c>
      <c r="N368" s="208">
        <v>242.220206582</v>
      </c>
      <c r="O368" s="142">
        <v>726.63327955099999</v>
      </c>
      <c r="P368" s="142">
        <v>726.63327955099999</v>
      </c>
      <c r="Q368" s="142">
        <v>817.00410520909998</v>
      </c>
      <c r="R368" s="142">
        <v>817.00410520909998</v>
      </c>
      <c r="S368" s="142">
        <v>150.08340736630001</v>
      </c>
      <c r="T368" s="142">
        <v>150.08340736630001</v>
      </c>
      <c r="U368" s="142">
        <v>281.6366415878</v>
      </c>
      <c r="V368" s="142">
        <v>510.55385952400002</v>
      </c>
      <c r="W368" s="142">
        <v>315.50803444600001</v>
      </c>
      <c r="X368" s="11">
        <v>891.80671800000005</v>
      </c>
      <c r="Y368" s="247">
        <v>90.492778200000004</v>
      </c>
      <c r="Z368" s="256"/>
      <c r="AA368" s="252">
        <f t="shared" si="5"/>
        <v>398.43327112935998</v>
      </c>
    </row>
    <row r="369" spans="1:27" ht="12.75" customHeight="1" x14ac:dyDescent="0.2">
      <c r="A369" s="559"/>
      <c r="B369" s="147" t="s">
        <v>224</v>
      </c>
      <c r="C369" s="144">
        <v>0</v>
      </c>
      <c r="D369" s="144">
        <v>0</v>
      </c>
      <c r="E369" s="15">
        <v>0</v>
      </c>
      <c r="F369" s="15">
        <v>0</v>
      </c>
      <c r="G369" s="15">
        <v>27.901041666699999</v>
      </c>
      <c r="H369" s="15">
        <v>27.901041666699999</v>
      </c>
      <c r="I369" s="244">
        <v>0</v>
      </c>
      <c r="J369" s="244">
        <v>0</v>
      </c>
      <c r="K369" s="139">
        <v>1.6922011264500001</v>
      </c>
      <c r="L369" s="139">
        <v>1.6922011264500001</v>
      </c>
      <c r="M369" s="206">
        <v>38.899649784499999</v>
      </c>
      <c r="N369" s="206">
        <v>38.899649784499999</v>
      </c>
      <c r="O369" s="139">
        <v>0</v>
      </c>
      <c r="P369" s="139">
        <v>0</v>
      </c>
      <c r="Q369" s="139">
        <v>17.748737776399999</v>
      </c>
      <c r="R369" s="139">
        <v>17.748737776399999</v>
      </c>
      <c r="S369" s="139">
        <v>0</v>
      </c>
      <c r="T369" s="139">
        <v>0</v>
      </c>
      <c r="U369" s="139">
        <v>17.162177991099998</v>
      </c>
      <c r="V369" s="139">
        <v>0</v>
      </c>
      <c r="W369" s="139">
        <v>0.84308416193199998</v>
      </c>
      <c r="X369" s="15">
        <v>0</v>
      </c>
      <c r="Y369" s="248">
        <v>0</v>
      </c>
      <c r="Z369" s="256"/>
      <c r="AA369" s="253">
        <f t="shared" si="5"/>
        <v>8.2821096896144351</v>
      </c>
    </row>
    <row r="370" spans="1:27" ht="12.75" customHeight="1" x14ac:dyDescent="0.2">
      <c r="A370" s="559"/>
      <c r="B370" s="147" t="s">
        <v>225</v>
      </c>
      <c r="C370" s="144">
        <v>0</v>
      </c>
      <c r="D370" s="144">
        <v>0</v>
      </c>
      <c r="E370" s="15">
        <v>3.2202684169300002</v>
      </c>
      <c r="F370" s="15">
        <v>3.2202684169300002</v>
      </c>
      <c r="G370" s="15">
        <v>1.2365234375</v>
      </c>
      <c r="H370" s="15">
        <v>1.2365234375</v>
      </c>
      <c r="I370" s="244">
        <v>1.14140625</v>
      </c>
      <c r="J370" s="244">
        <v>1.14140625</v>
      </c>
      <c r="K370" s="139">
        <v>11.1579777644</v>
      </c>
      <c r="L370" s="139">
        <v>11.1579777644</v>
      </c>
      <c r="M370" s="206">
        <v>0</v>
      </c>
      <c r="N370" s="206">
        <v>0</v>
      </c>
      <c r="O370" s="139">
        <v>0</v>
      </c>
      <c r="P370" s="139">
        <v>0</v>
      </c>
      <c r="Q370" s="139">
        <v>26.9770461309</v>
      </c>
      <c r="R370" s="139">
        <v>26.9770461309</v>
      </c>
      <c r="S370" s="139">
        <v>1.17055003531</v>
      </c>
      <c r="T370" s="139">
        <v>1.17055003531</v>
      </c>
      <c r="U370" s="139">
        <v>69.810459397700001</v>
      </c>
      <c r="V370" s="139">
        <v>7.6267939582500004</v>
      </c>
      <c r="W370" s="139">
        <v>4.2154208096600003</v>
      </c>
      <c r="X370" s="15">
        <v>66.567006000000006</v>
      </c>
      <c r="Y370" s="248">
        <v>2.5214705999999998</v>
      </c>
      <c r="Z370" s="256"/>
      <c r="AA370" s="253">
        <f t="shared" si="5"/>
        <v>10.458638905899566</v>
      </c>
    </row>
    <row r="371" spans="1:27" ht="12.75" customHeight="1" thickBot="1" x14ac:dyDescent="0.25">
      <c r="A371" s="560"/>
      <c r="B371" s="148" t="s">
        <v>226</v>
      </c>
      <c r="C371" s="145">
        <v>0</v>
      </c>
      <c r="D371" s="145">
        <v>0</v>
      </c>
      <c r="E371" s="140">
        <v>0</v>
      </c>
      <c r="F371" s="140">
        <v>0</v>
      </c>
      <c r="G371" s="140">
        <v>0</v>
      </c>
      <c r="H371" s="140">
        <v>0</v>
      </c>
      <c r="I371" s="245">
        <v>0</v>
      </c>
      <c r="J371" s="245">
        <v>0</v>
      </c>
      <c r="K371" s="141">
        <v>0</v>
      </c>
      <c r="L371" s="141">
        <v>0</v>
      </c>
      <c r="M371" s="207">
        <v>0</v>
      </c>
      <c r="N371" s="207">
        <v>0</v>
      </c>
      <c r="O371" s="141">
        <v>0</v>
      </c>
      <c r="P371" s="141">
        <v>0</v>
      </c>
      <c r="Q371" s="141">
        <v>0</v>
      </c>
      <c r="R371" s="141">
        <v>0</v>
      </c>
      <c r="S371" s="141">
        <v>0</v>
      </c>
      <c r="T371" s="141">
        <v>0</v>
      </c>
      <c r="U371" s="141">
        <v>0</v>
      </c>
      <c r="V371" s="141">
        <v>0</v>
      </c>
      <c r="W371" s="141">
        <v>0</v>
      </c>
      <c r="X371" s="140">
        <v>2000.0946899999999</v>
      </c>
      <c r="Y371" s="249">
        <v>0</v>
      </c>
      <c r="Z371" s="256"/>
      <c r="AA371" s="254">
        <f t="shared" si="5"/>
        <v>86.960638695652165</v>
      </c>
    </row>
    <row r="372" spans="1:27" ht="12.75" customHeight="1" x14ac:dyDescent="0.2">
      <c r="A372" s="559" t="s">
        <v>404</v>
      </c>
      <c r="B372" s="146" t="s">
        <v>223</v>
      </c>
      <c r="C372" s="143">
        <v>0</v>
      </c>
      <c r="D372" s="143">
        <v>0</v>
      </c>
      <c r="E372" s="11">
        <v>0</v>
      </c>
      <c r="F372" s="11">
        <v>0</v>
      </c>
      <c r="G372" s="11">
        <v>0</v>
      </c>
      <c r="H372" s="11">
        <v>0</v>
      </c>
      <c r="I372" s="243">
        <v>0</v>
      </c>
      <c r="J372" s="243">
        <v>0</v>
      </c>
      <c r="K372" s="142">
        <v>0</v>
      </c>
      <c r="L372" s="142">
        <v>0</v>
      </c>
      <c r="M372" s="208">
        <v>0</v>
      </c>
      <c r="N372" s="208">
        <v>0</v>
      </c>
      <c r="O372" s="142">
        <v>0</v>
      </c>
      <c r="P372" s="142">
        <v>0</v>
      </c>
      <c r="Q372" s="142">
        <v>0</v>
      </c>
      <c r="R372" s="142">
        <v>0</v>
      </c>
      <c r="S372" s="142">
        <v>0</v>
      </c>
      <c r="T372" s="142">
        <v>0</v>
      </c>
      <c r="U372" s="142">
        <v>0</v>
      </c>
      <c r="V372" s="142">
        <v>0</v>
      </c>
      <c r="W372" s="142">
        <v>0</v>
      </c>
      <c r="X372" s="11">
        <v>0</v>
      </c>
      <c r="Y372" s="247">
        <v>0</v>
      </c>
      <c r="Z372" s="256"/>
      <c r="AA372" s="252">
        <f t="shared" si="5"/>
        <v>0</v>
      </c>
    </row>
    <row r="373" spans="1:27" ht="12.75" customHeight="1" x14ac:dyDescent="0.2">
      <c r="A373" s="559"/>
      <c r="B373" s="147" t="s">
        <v>224</v>
      </c>
      <c r="C373" s="144">
        <v>0</v>
      </c>
      <c r="D373" s="144">
        <v>0</v>
      </c>
      <c r="E373" s="15">
        <v>0</v>
      </c>
      <c r="F373" s="15">
        <v>0</v>
      </c>
      <c r="G373" s="15">
        <v>0</v>
      </c>
      <c r="H373" s="15">
        <v>0</v>
      </c>
      <c r="I373" s="244">
        <v>0</v>
      </c>
      <c r="J373" s="244">
        <v>0</v>
      </c>
      <c r="K373" s="139">
        <v>0</v>
      </c>
      <c r="L373" s="139">
        <v>0</v>
      </c>
      <c r="M373" s="206">
        <v>0</v>
      </c>
      <c r="N373" s="206">
        <v>0</v>
      </c>
      <c r="O373" s="139">
        <v>0</v>
      </c>
      <c r="P373" s="139">
        <v>0</v>
      </c>
      <c r="Q373" s="139">
        <v>0</v>
      </c>
      <c r="R373" s="139">
        <v>0</v>
      </c>
      <c r="S373" s="139">
        <v>0</v>
      </c>
      <c r="T373" s="139">
        <v>0</v>
      </c>
      <c r="U373" s="139">
        <v>0</v>
      </c>
      <c r="V373" s="139">
        <v>0</v>
      </c>
      <c r="W373" s="139">
        <v>0</v>
      </c>
      <c r="X373" s="15">
        <v>0</v>
      </c>
      <c r="Y373" s="248">
        <v>0</v>
      </c>
      <c r="Z373" s="256"/>
      <c r="AA373" s="253">
        <f t="shared" si="5"/>
        <v>0</v>
      </c>
    </row>
    <row r="374" spans="1:27" ht="12.75" customHeight="1" x14ac:dyDescent="0.2">
      <c r="A374" s="559"/>
      <c r="B374" s="147" t="s">
        <v>225</v>
      </c>
      <c r="C374" s="144">
        <v>0</v>
      </c>
      <c r="D374" s="144">
        <v>0</v>
      </c>
      <c r="E374" s="15">
        <v>0</v>
      </c>
      <c r="F374" s="15">
        <v>0</v>
      </c>
      <c r="G374" s="15">
        <v>0</v>
      </c>
      <c r="H374" s="15">
        <v>0</v>
      </c>
      <c r="I374" s="244">
        <v>0</v>
      </c>
      <c r="J374" s="244">
        <v>0</v>
      </c>
      <c r="K374" s="139">
        <v>0</v>
      </c>
      <c r="L374" s="139">
        <v>0</v>
      </c>
      <c r="M374" s="206">
        <v>0.288233901515</v>
      </c>
      <c r="N374" s="206">
        <v>0.288233901515</v>
      </c>
      <c r="O374" s="139">
        <v>0</v>
      </c>
      <c r="P374" s="139">
        <v>0</v>
      </c>
      <c r="Q374" s="139">
        <v>0</v>
      </c>
      <c r="R374" s="139">
        <v>0</v>
      </c>
      <c r="S374" s="139">
        <v>0</v>
      </c>
      <c r="T374" s="139">
        <v>0</v>
      </c>
      <c r="U374" s="139">
        <v>0</v>
      </c>
      <c r="V374" s="139">
        <v>0</v>
      </c>
      <c r="W374" s="139">
        <v>0</v>
      </c>
      <c r="X374" s="15">
        <v>0</v>
      </c>
      <c r="Y374" s="248">
        <v>0</v>
      </c>
      <c r="Z374" s="256"/>
      <c r="AA374" s="253">
        <f t="shared" si="5"/>
        <v>2.5063817523043479E-2</v>
      </c>
    </row>
    <row r="375" spans="1:27" ht="12.75" customHeight="1" thickBot="1" x14ac:dyDescent="0.25">
      <c r="A375" s="560"/>
      <c r="B375" s="148" t="s">
        <v>226</v>
      </c>
      <c r="C375" s="145">
        <v>0</v>
      </c>
      <c r="D375" s="145">
        <v>0</v>
      </c>
      <c r="E375" s="140">
        <v>0</v>
      </c>
      <c r="F375" s="140">
        <v>0</v>
      </c>
      <c r="G375" s="140">
        <v>0</v>
      </c>
      <c r="H375" s="140">
        <v>0</v>
      </c>
      <c r="I375" s="245">
        <v>0</v>
      </c>
      <c r="J375" s="245">
        <v>0</v>
      </c>
      <c r="K375" s="141">
        <v>0</v>
      </c>
      <c r="L375" s="141">
        <v>0</v>
      </c>
      <c r="M375" s="207">
        <v>0</v>
      </c>
      <c r="N375" s="207">
        <v>0</v>
      </c>
      <c r="O375" s="141">
        <v>0</v>
      </c>
      <c r="P375" s="141">
        <v>0</v>
      </c>
      <c r="Q375" s="141">
        <v>0</v>
      </c>
      <c r="R375" s="141">
        <v>0</v>
      </c>
      <c r="S375" s="141">
        <v>0</v>
      </c>
      <c r="T375" s="141">
        <v>0</v>
      </c>
      <c r="U375" s="141">
        <v>0</v>
      </c>
      <c r="V375" s="141">
        <v>0</v>
      </c>
      <c r="W375" s="141">
        <v>0</v>
      </c>
      <c r="X375" s="140">
        <v>0</v>
      </c>
      <c r="Y375" s="249">
        <v>0</v>
      </c>
      <c r="Z375" s="256"/>
      <c r="AA375" s="254">
        <f t="shared" si="5"/>
        <v>0</v>
      </c>
    </row>
    <row r="376" spans="1:27" ht="12.75" customHeight="1" x14ac:dyDescent="0.2">
      <c r="A376" s="559" t="s">
        <v>283</v>
      </c>
      <c r="B376" s="146" t="s">
        <v>223</v>
      </c>
      <c r="C376" s="143">
        <v>6.7980813419199997</v>
      </c>
      <c r="D376" s="143">
        <v>6.7980813419199997</v>
      </c>
      <c r="E376" s="11">
        <v>5.6489936440599999</v>
      </c>
      <c r="F376" s="11">
        <v>5.6489936440599999</v>
      </c>
      <c r="G376" s="11">
        <v>2.7975643382399999</v>
      </c>
      <c r="H376" s="11">
        <v>2.7975643382399999</v>
      </c>
      <c r="I376" s="243">
        <v>0.39235839843699999</v>
      </c>
      <c r="J376" s="243">
        <v>0.39235839843699999</v>
      </c>
      <c r="K376" s="142">
        <v>0</v>
      </c>
      <c r="L376" s="142">
        <v>0</v>
      </c>
      <c r="M376" s="208">
        <v>14.533991844699999</v>
      </c>
      <c r="N376" s="208">
        <v>14.533991844699999</v>
      </c>
      <c r="O376" s="142">
        <v>11.98795391062</v>
      </c>
      <c r="P376" s="142">
        <v>11.98795391062</v>
      </c>
      <c r="Q376" s="142">
        <v>0</v>
      </c>
      <c r="R376" s="142">
        <v>0</v>
      </c>
      <c r="S376" s="142">
        <v>28.663500845470001</v>
      </c>
      <c r="T376" s="142">
        <v>28.663500845470001</v>
      </c>
      <c r="U376" s="142">
        <v>0</v>
      </c>
      <c r="V376" s="142">
        <v>0</v>
      </c>
      <c r="W376" s="142">
        <v>4.99365234375</v>
      </c>
      <c r="X376" s="11">
        <v>1.412488</v>
      </c>
      <c r="Y376" s="247">
        <v>14.455091700000001</v>
      </c>
      <c r="Z376" s="256"/>
      <c r="AA376" s="252">
        <f t="shared" si="5"/>
        <v>7.0654835082888692</v>
      </c>
    </row>
    <row r="377" spans="1:27" ht="12.75" customHeight="1" x14ac:dyDescent="0.2">
      <c r="A377" s="559"/>
      <c r="B377" s="147" t="s">
        <v>224</v>
      </c>
      <c r="C377" s="144">
        <v>0</v>
      </c>
      <c r="D377" s="144">
        <v>0</v>
      </c>
      <c r="E377" s="15">
        <v>0</v>
      </c>
      <c r="F377" s="15">
        <v>0</v>
      </c>
      <c r="G377" s="15">
        <v>0</v>
      </c>
      <c r="H377" s="15">
        <v>0</v>
      </c>
      <c r="I377" s="244">
        <v>0</v>
      </c>
      <c r="J377" s="244">
        <v>0</v>
      </c>
      <c r="K377" s="139">
        <v>0</v>
      </c>
      <c r="L377" s="139">
        <v>0</v>
      </c>
      <c r="M377" s="206">
        <v>43.293834364399999</v>
      </c>
      <c r="N377" s="206">
        <v>43.293834364399999</v>
      </c>
      <c r="O377" s="139">
        <v>150.71663756999999</v>
      </c>
      <c r="P377" s="139">
        <v>150.71663756999999</v>
      </c>
      <c r="Q377" s="139">
        <v>66.409090909100001</v>
      </c>
      <c r="R377" s="139">
        <v>66.409090909100001</v>
      </c>
      <c r="S377" s="139">
        <v>104.844649512</v>
      </c>
      <c r="T377" s="139">
        <v>104.844649512</v>
      </c>
      <c r="U377" s="139">
        <v>67.015096172699998</v>
      </c>
      <c r="V377" s="139">
        <v>252.29939539</v>
      </c>
      <c r="W377" s="139">
        <v>188.39688387800001</v>
      </c>
      <c r="X377" s="15">
        <v>1032.657136</v>
      </c>
      <c r="Y377" s="248">
        <v>0</v>
      </c>
      <c r="Z377" s="256"/>
      <c r="AA377" s="253">
        <f t="shared" si="5"/>
        <v>98.734649397900014</v>
      </c>
    </row>
    <row r="378" spans="1:27" ht="12.75" customHeight="1" x14ac:dyDescent="0.2">
      <c r="A378" s="559"/>
      <c r="B378" s="147" t="s">
        <v>225</v>
      </c>
      <c r="C378" s="144">
        <v>0</v>
      </c>
      <c r="D378" s="144">
        <v>0</v>
      </c>
      <c r="E378" s="15">
        <v>0</v>
      </c>
      <c r="F378" s="15">
        <v>0</v>
      </c>
      <c r="G378" s="15">
        <v>0</v>
      </c>
      <c r="H378" s="15">
        <v>0</v>
      </c>
      <c r="I378" s="244">
        <v>0</v>
      </c>
      <c r="J378" s="244">
        <v>0</v>
      </c>
      <c r="K378" s="139">
        <v>0</v>
      </c>
      <c r="L378" s="139">
        <v>0</v>
      </c>
      <c r="M378" s="206">
        <v>0</v>
      </c>
      <c r="N378" s="206">
        <v>0</v>
      </c>
      <c r="O378" s="139">
        <v>0</v>
      </c>
      <c r="P378" s="139">
        <v>0</v>
      </c>
      <c r="Q378" s="139">
        <v>0</v>
      </c>
      <c r="R378" s="139">
        <v>0</v>
      </c>
      <c r="S378" s="139">
        <v>0</v>
      </c>
      <c r="T378" s="139">
        <v>0</v>
      </c>
      <c r="U378" s="139">
        <v>0</v>
      </c>
      <c r="V378" s="139">
        <v>1.0214550420599999</v>
      </c>
      <c r="W378" s="139">
        <v>0</v>
      </c>
      <c r="X378" s="15">
        <v>2.1829360000000002</v>
      </c>
      <c r="Y378" s="248">
        <v>0</v>
      </c>
      <c r="Z378" s="256"/>
      <c r="AA378" s="253">
        <f t="shared" si="5"/>
        <v>0.13932134965478263</v>
      </c>
    </row>
    <row r="379" spans="1:27" ht="12.75" customHeight="1" thickBot="1" x14ac:dyDescent="0.25">
      <c r="A379" s="560"/>
      <c r="B379" s="148" t="s">
        <v>226</v>
      </c>
      <c r="C379" s="145">
        <v>0</v>
      </c>
      <c r="D379" s="145">
        <v>0</v>
      </c>
      <c r="E379" s="140">
        <v>0</v>
      </c>
      <c r="F379" s="140">
        <v>0</v>
      </c>
      <c r="G379" s="140">
        <v>0</v>
      </c>
      <c r="H379" s="140">
        <v>0</v>
      </c>
      <c r="I379" s="245">
        <v>0</v>
      </c>
      <c r="J379" s="245">
        <v>0</v>
      </c>
      <c r="K379" s="141">
        <v>0</v>
      </c>
      <c r="L379" s="141">
        <v>0</v>
      </c>
      <c r="M379" s="207">
        <v>0</v>
      </c>
      <c r="N379" s="207">
        <v>0</v>
      </c>
      <c r="O379" s="141">
        <v>0</v>
      </c>
      <c r="P379" s="141">
        <v>0</v>
      </c>
      <c r="Q379" s="141">
        <v>0</v>
      </c>
      <c r="R379" s="141">
        <v>0</v>
      </c>
      <c r="S379" s="141">
        <v>0</v>
      </c>
      <c r="T379" s="141">
        <v>0</v>
      </c>
      <c r="U379" s="141">
        <v>0</v>
      </c>
      <c r="V379" s="141">
        <v>450.93835257000001</v>
      </c>
      <c r="W379" s="141">
        <v>0</v>
      </c>
      <c r="X379" s="140">
        <v>0</v>
      </c>
      <c r="Y379" s="249">
        <v>0</v>
      </c>
      <c r="Z379" s="256"/>
      <c r="AA379" s="254">
        <f t="shared" si="5"/>
        <v>19.606015329130436</v>
      </c>
    </row>
    <row r="380" spans="1:27" ht="12.75" customHeight="1" x14ac:dyDescent="0.2">
      <c r="A380" s="559" t="s">
        <v>405</v>
      </c>
      <c r="B380" s="146" t="s">
        <v>223</v>
      </c>
      <c r="C380" s="143">
        <v>0</v>
      </c>
      <c r="D380" s="143">
        <v>0</v>
      </c>
      <c r="E380" s="11">
        <v>0</v>
      </c>
      <c r="F380" s="11">
        <v>0</v>
      </c>
      <c r="G380" s="11">
        <v>5.2417841372270004</v>
      </c>
      <c r="H380" s="11">
        <v>5.2417841372270004</v>
      </c>
      <c r="I380" s="243">
        <v>8.8458984375000007</v>
      </c>
      <c r="J380" s="243">
        <v>8.8458984375000007</v>
      </c>
      <c r="K380" s="142">
        <v>2.0509643554700001</v>
      </c>
      <c r="L380" s="142">
        <v>2.0509643554700001</v>
      </c>
      <c r="M380" s="208">
        <v>0</v>
      </c>
      <c r="N380" s="208">
        <v>0</v>
      </c>
      <c r="O380" s="142">
        <v>0.28056913407799999</v>
      </c>
      <c r="P380" s="142">
        <v>0.28056913407799999</v>
      </c>
      <c r="Q380" s="142">
        <v>9.3387784090900006</v>
      </c>
      <c r="R380" s="142">
        <v>9.3387784090900006</v>
      </c>
      <c r="S380" s="142">
        <v>0</v>
      </c>
      <c r="T380" s="142">
        <v>0</v>
      </c>
      <c r="U380" s="142">
        <v>0</v>
      </c>
      <c r="V380" s="142">
        <v>3.0002892017399998</v>
      </c>
      <c r="W380" s="142">
        <v>0</v>
      </c>
      <c r="X380" s="11">
        <v>0</v>
      </c>
      <c r="Y380" s="247">
        <v>0</v>
      </c>
      <c r="Z380" s="256"/>
      <c r="AA380" s="252">
        <f t="shared" si="5"/>
        <v>2.3702729629769568</v>
      </c>
    </row>
    <row r="381" spans="1:27" ht="12.75" customHeight="1" x14ac:dyDescent="0.2">
      <c r="A381" s="559"/>
      <c r="B381" s="147" t="s">
        <v>224</v>
      </c>
      <c r="C381" s="144">
        <v>0</v>
      </c>
      <c r="D381" s="144">
        <v>0</v>
      </c>
      <c r="E381" s="15">
        <v>0</v>
      </c>
      <c r="F381" s="15">
        <v>0</v>
      </c>
      <c r="G381" s="15">
        <v>6.8302235704700003</v>
      </c>
      <c r="H381" s="15">
        <v>6.8302235704700003</v>
      </c>
      <c r="I381" s="244">
        <v>3.3925130208400001</v>
      </c>
      <c r="J381" s="244">
        <v>3.3925130208400001</v>
      </c>
      <c r="K381" s="139">
        <v>0</v>
      </c>
      <c r="L381" s="139">
        <v>0</v>
      </c>
      <c r="M381" s="206">
        <v>0</v>
      </c>
      <c r="N381" s="206">
        <v>0</v>
      </c>
      <c r="O381" s="139">
        <v>0</v>
      </c>
      <c r="P381" s="139">
        <v>0</v>
      </c>
      <c r="Q381" s="139">
        <v>0</v>
      </c>
      <c r="R381" s="139">
        <v>0</v>
      </c>
      <c r="S381" s="139">
        <v>2.2709417417600002</v>
      </c>
      <c r="T381" s="139">
        <v>2.2709417417600002</v>
      </c>
      <c r="U381" s="139">
        <v>0</v>
      </c>
      <c r="V381" s="139">
        <v>0.39605051279100001</v>
      </c>
      <c r="W381" s="139">
        <v>0.43423063858700001</v>
      </c>
      <c r="X381" s="15">
        <v>0</v>
      </c>
      <c r="Y381" s="248">
        <v>0</v>
      </c>
      <c r="Z381" s="256"/>
      <c r="AA381" s="253">
        <f t="shared" si="5"/>
        <v>1.1225059920660001</v>
      </c>
    </row>
    <row r="382" spans="1:27" ht="12.75" customHeight="1" x14ac:dyDescent="0.2">
      <c r="A382" s="559"/>
      <c r="B382" s="147" t="s">
        <v>225</v>
      </c>
      <c r="C382" s="144">
        <v>0</v>
      </c>
      <c r="D382" s="144">
        <v>0</v>
      </c>
      <c r="E382" s="15">
        <v>0</v>
      </c>
      <c r="F382" s="15">
        <v>0</v>
      </c>
      <c r="G382" s="15">
        <v>0</v>
      </c>
      <c r="H382" s="15">
        <v>0</v>
      </c>
      <c r="I382" s="244">
        <v>2.40963541667</v>
      </c>
      <c r="J382" s="244">
        <v>2.40963541667</v>
      </c>
      <c r="K382" s="139">
        <v>3.6144531249999998</v>
      </c>
      <c r="L382" s="139">
        <v>3.6144531249999998</v>
      </c>
      <c r="M382" s="206">
        <v>0</v>
      </c>
      <c r="N382" s="206">
        <v>0</v>
      </c>
      <c r="O382" s="139">
        <v>0</v>
      </c>
      <c r="P382" s="139">
        <v>0</v>
      </c>
      <c r="Q382" s="139">
        <v>1.19328835227</v>
      </c>
      <c r="R382" s="139">
        <v>1.19328835227</v>
      </c>
      <c r="S382" s="139">
        <v>0</v>
      </c>
      <c r="T382" s="139">
        <v>0</v>
      </c>
      <c r="U382" s="139">
        <v>0</v>
      </c>
      <c r="V382" s="139">
        <v>0</v>
      </c>
      <c r="W382" s="139">
        <v>0</v>
      </c>
      <c r="X382" s="15">
        <v>0</v>
      </c>
      <c r="Y382" s="248">
        <v>0</v>
      </c>
      <c r="Z382" s="256"/>
      <c r="AA382" s="253">
        <f t="shared" si="5"/>
        <v>0.62759799077739142</v>
      </c>
    </row>
    <row r="383" spans="1:27" ht="12.75" customHeight="1" thickBot="1" x14ac:dyDescent="0.25">
      <c r="A383" s="560"/>
      <c r="B383" s="148" t="s">
        <v>226</v>
      </c>
      <c r="C383" s="145">
        <v>0</v>
      </c>
      <c r="D383" s="145">
        <v>0</v>
      </c>
      <c r="E383" s="140">
        <v>0</v>
      </c>
      <c r="F383" s="140">
        <v>0</v>
      </c>
      <c r="G383" s="140">
        <v>0</v>
      </c>
      <c r="H383" s="140">
        <v>0</v>
      </c>
      <c r="I383" s="245">
        <v>0</v>
      </c>
      <c r="J383" s="245">
        <v>0</v>
      </c>
      <c r="K383" s="141">
        <v>0</v>
      </c>
      <c r="L383" s="141">
        <v>0</v>
      </c>
      <c r="M383" s="207">
        <v>0</v>
      </c>
      <c r="N383" s="207">
        <v>0</v>
      </c>
      <c r="O383" s="141">
        <v>0</v>
      </c>
      <c r="P383" s="141">
        <v>0</v>
      </c>
      <c r="Q383" s="141">
        <v>0</v>
      </c>
      <c r="R383" s="141">
        <v>0</v>
      </c>
      <c r="S383" s="141">
        <v>0</v>
      </c>
      <c r="T383" s="141">
        <v>0</v>
      </c>
      <c r="U383" s="141">
        <v>0</v>
      </c>
      <c r="V383" s="141">
        <v>0</v>
      </c>
      <c r="W383" s="141">
        <v>0</v>
      </c>
      <c r="X383" s="140">
        <v>0</v>
      </c>
      <c r="Y383" s="249">
        <v>0</v>
      </c>
      <c r="Z383" s="256"/>
      <c r="AA383" s="254">
        <f t="shared" si="5"/>
        <v>0</v>
      </c>
    </row>
    <row r="384" spans="1:27" ht="12.75" customHeight="1" x14ac:dyDescent="0.2">
      <c r="A384" s="559" t="s">
        <v>406</v>
      </c>
      <c r="B384" s="146" t="s">
        <v>223</v>
      </c>
      <c r="C384" s="143">
        <v>46.075884650699997</v>
      </c>
      <c r="D384" s="143">
        <v>46.075884650699997</v>
      </c>
      <c r="E384" s="11">
        <v>0</v>
      </c>
      <c r="F384" s="11">
        <v>0</v>
      </c>
      <c r="G384" s="11">
        <v>8.6702974759699991</v>
      </c>
      <c r="H384" s="11">
        <v>8.6702974759699991</v>
      </c>
      <c r="I384" s="243">
        <v>4.66440054087</v>
      </c>
      <c r="J384" s="243">
        <v>4.66440054087</v>
      </c>
      <c r="K384" s="142">
        <v>21.861611643100002</v>
      </c>
      <c r="L384" s="142">
        <v>21.861611643100002</v>
      </c>
      <c r="M384" s="208">
        <v>2.23653927365</v>
      </c>
      <c r="N384" s="208">
        <v>2.23653927365</v>
      </c>
      <c r="O384" s="142">
        <v>22.138525390600002</v>
      </c>
      <c r="P384" s="142">
        <v>22.138525390600002</v>
      </c>
      <c r="Q384" s="142">
        <v>7.7452566964200003</v>
      </c>
      <c r="R384" s="142">
        <v>7.7452566964200003</v>
      </c>
      <c r="S384" s="142">
        <v>15.678155135400001</v>
      </c>
      <c r="T384" s="142">
        <v>15.678155135400001</v>
      </c>
      <c r="U384" s="142">
        <v>45.550006724900001</v>
      </c>
      <c r="V384" s="142">
        <v>5.9882864914800003</v>
      </c>
      <c r="W384" s="142">
        <v>4.0321416440200002</v>
      </c>
      <c r="X384" s="11">
        <v>24.6887194</v>
      </c>
      <c r="Y384" s="247">
        <v>0.4402566</v>
      </c>
      <c r="Z384" s="256"/>
      <c r="AA384" s="252">
        <f t="shared" si="5"/>
        <v>14.732206629296524</v>
      </c>
    </row>
    <row r="385" spans="1:27" ht="12.75" customHeight="1" x14ac:dyDescent="0.2">
      <c r="A385" s="559"/>
      <c r="B385" s="147" t="s">
        <v>224</v>
      </c>
      <c r="C385" s="144">
        <v>0</v>
      </c>
      <c r="D385" s="144">
        <v>0</v>
      </c>
      <c r="E385" s="15">
        <v>0</v>
      </c>
      <c r="F385" s="15">
        <v>0</v>
      </c>
      <c r="G385" s="15">
        <v>0</v>
      </c>
      <c r="H385" s="15">
        <v>0</v>
      </c>
      <c r="I385" s="244">
        <v>0</v>
      </c>
      <c r="J385" s="244">
        <v>0</v>
      </c>
      <c r="K385" s="139">
        <v>0</v>
      </c>
      <c r="L385" s="139">
        <v>0</v>
      </c>
      <c r="M385" s="206">
        <v>0</v>
      </c>
      <c r="N385" s="206">
        <v>0</v>
      </c>
      <c r="O385" s="139">
        <v>0</v>
      </c>
      <c r="P385" s="139">
        <v>0</v>
      </c>
      <c r="Q385" s="139">
        <v>0</v>
      </c>
      <c r="R385" s="139">
        <v>0</v>
      </c>
      <c r="S385" s="139">
        <v>0</v>
      </c>
      <c r="T385" s="139">
        <v>0</v>
      </c>
      <c r="U385" s="139">
        <v>0</v>
      </c>
      <c r="V385" s="139">
        <v>0</v>
      </c>
      <c r="W385" s="139">
        <v>0</v>
      </c>
      <c r="X385" s="15">
        <v>0</v>
      </c>
      <c r="Y385" s="248">
        <v>0</v>
      </c>
      <c r="Z385" s="256"/>
      <c r="AA385" s="253">
        <f t="shared" si="5"/>
        <v>0</v>
      </c>
    </row>
    <row r="386" spans="1:27" ht="12.75" customHeight="1" x14ac:dyDescent="0.2">
      <c r="A386" s="559"/>
      <c r="B386" s="147" t="s">
        <v>225</v>
      </c>
      <c r="C386" s="144">
        <v>5.0775792738899996</v>
      </c>
      <c r="D386" s="144">
        <v>5.0775792738899996</v>
      </c>
      <c r="E386" s="15">
        <v>2.8738494655600002</v>
      </c>
      <c r="F386" s="15">
        <v>2.8738494655600002</v>
      </c>
      <c r="G386" s="15">
        <v>11.578688401400001</v>
      </c>
      <c r="H386" s="15">
        <v>11.578688401400001</v>
      </c>
      <c r="I386" s="244">
        <v>0.356689453125</v>
      </c>
      <c r="J386" s="244">
        <v>0.356689453125</v>
      </c>
      <c r="K386" s="139">
        <v>32.217111895199999</v>
      </c>
      <c r="L386" s="139">
        <v>32.217111895199999</v>
      </c>
      <c r="M386" s="206">
        <v>18.817778716199999</v>
      </c>
      <c r="N386" s="206">
        <v>18.817778716199999</v>
      </c>
      <c r="O386" s="139">
        <v>12.9359375</v>
      </c>
      <c r="P386" s="139">
        <v>12.9359375</v>
      </c>
      <c r="Q386" s="139">
        <v>13.49758184523</v>
      </c>
      <c r="R386" s="139">
        <v>13.49758184523</v>
      </c>
      <c r="S386" s="139">
        <v>65.536974761600007</v>
      </c>
      <c r="T386" s="139">
        <v>65.536974761600007</v>
      </c>
      <c r="U386" s="139">
        <v>7.2039549350699996</v>
      </c>
      <c r="V386" s="139">
        <v>30.796901956199999</v>
      </c>
      <c r="W386" s="139">
        <v>46.896908967400002</v>
      </c>
      <c r="X386" s="15">
        <v>266.37111099999998</v>
      </c>
      <c r="Y386" s="248">
        <v>143.74377989999999</v>
      </c>
      <c r="Z386" s="256"/>
      <c r="AA386" s="253">
        <f t="shared" si="5"/>
        <v>35.686827799264343</v>
      </c>
    </row>
    <row r="387" spans="1:27" ht="12.75" customHeight="1" thickBot="1" x14ac:dyDescent="0.25">
      <c r="A387" s="560"/>
      <c r="B387" s="148" t="s">
        <v>226</v>
      </c>
      <c r="C387" s="145">
        <v>0</v>
      </c>
      <c r="D387" s="145">
        <v>0</v>
      </c>
      <c r="E387" s="140">
        <v>7.7160983520300004</v>
      </c>
      <c r="F387" s="140">
        <v>7.7160983520300004</v>
      </c>
      <c r="G387" s="140">
        <v>0</v>
      </c>
      <c r="H387" s="140">
        <v>0</v>
      </c>
      <c r="I387" s="245">
        <v>0</v>
      </c>
      <c r="J387" s="245">
        <v>0</v>
      </c>
      <c r="K387" s="141">
        <v>0</v>
      </c>
      <c r="L387" s="141">
        <v>0</v>
      </c>
      <c r="M387" s="207">
        <v>73.837379343699993</v>
      </c>
      <c r="N387" s="207">
        <v>73.837379343699993</v>
      </c>
      <c r="O387" s="141">
        <v>0</v>
      </c>
      <c r="P387" s="141">
        <v>0</v>
      </c>
      <c r="Q387" s="141">
        <v>0</v>
      </c>
      <c r="R387" s="141">
        <v>0</v>
      </c>
      <c r="S387" s="141">
        <v>0</v>
      </c>
      <c r="T387" s="141">
        <v>0</v>
      </c>
      <c r="U387" s="141">
        <v>8103.5813143799996</v>
      </c>
      <c r="V387" s="141">
        <v>0</v>
      </c>
      <c r="W387" s="141">
        <v>20.222741168500001</v>
      </c>
      <c r="X387" s="140">
        <v>254.21486719999999</v>
      </c>
      <c r="Y387" s="249">
        <v>0</v>
      </c>
      <c r="Z387" s="256"/>
      <c r="AA387" s="254">
        <f t="shared" si="5"/>
        <v>371.35329904956342</v>
      </c>
    </row>
    <row r="388" spans="1:27" ht="12.75" customHeight="1" x14ac:dyDescent="0.2">
      <c r="A388" s="559" t="s">
        <v>407</v>
      </c>
      <c r="B388" s="146" t="s">
        <v>223</v>
      </c>
      <c r="C388" s="143">
        <v>49.558852251799998</v>
      </c>
      <c r="D388" s="143">
        <v>49.558852251799998</v>
      </c>
      <c r="E388" s="11">
        <v>29.1656781161</v>
      </c>
      <c r="F388" s="11">
        <v>29.1656781161</v>
      </c>
      <c r="G388" s="11">
        <v>110.69487028268</v>
      </c>
      <c r="H388" s="11">
        <v>110.69487028268</v>
      </c>
      <c r="I388" s="243">
        <v>48.265178571459998</v>
      </c>
      <c r="J388" s="243">
        <v>48.265178571459998</v>
      </c>
      <c r="K388" s="142">
        <v>39.801623114249999</v>
      </c>
      <c r="L388" s="142">
        <v>39.801623114249999</v>
      </c>
      <c r="M388" s="208">
        <v>4.8803117698599996</v>
      </c>
      <c r="N388" s="208">
        <v>4.8803117698599996</v>
      </c>
      <c r="O388" s="142">
        <v>28.042276278399999</v>
      </c>
      <c r="P388" s="142">
        <v>28.042276278399999</v>
      </c>
      <c r="Q388" s="142">
        <v>39.810022865900002</v>
      </c>
      <c r="R388" s="142">
        <v>39.810022865900002</v>
      </c>
      <c r="S388" s="142">
        <v>48.103124180809999</v>
      </c>
      <c r="T388" s="142">
        <v>48.103124180809999</v>
      </c>
      <c r="U388" s="142">
        <v>109.07278315716999</v>
      </c>
      <c r="V388" s="142">
        <v>26.965867281000001</v>
      </c>
      <c r="W388" s="142">
        <v>82.532451923400004</v>
      </c>
      <c r="X388" s="11">
        <v>76.671383800000001</v>
      </c>
      <c r="Y388" s="247">
        <v>45.012919599999996</v>
      </c>
      <c r="Z388" s="256"/>
      <c r="AA388" s="252">
        <f t="shared" si="5"/>
        <v>49.430403505395212</v>
      </c>
    </row>
    <row r="389" spans="1:27" ht="12.75" customHeight="1" x14ac:dyDescent="0.2">
      <c r="A389" s="559"/>
      <c r="B389" s="147" t="s">
        <v>224</v>
      </c>
      <c r="C389" s="144">
        <v>5.5391773896999998</v>
      </c>
      <c r="D389" s="144">
        <v>5.5391773896999998</v>
      </c>
      <c r="E389" s="15">
        <v>8.1698388810000004</v>
      </c>
      <c r="F389" s="15">
        <v>8.1698388810000004</v>
      </c>
      <c r="G389" s="15">
        <v>195.62734006524499</v>
      </c>
      <c r="H389" s="15">
        <v>195.62734006524499</v>
      </c>
      <c r="I389" s="244">
        <v>0</v>
      </c>
      <c r="J389" s="244">
        <v>0</v>
      </c>
      <c r="K389" s="139">
        <v>111.631499191293</v>
      </c>
      <c r="L389" s="139">
        <v>111.631499191293</v>
      </c>
      <c r="M389" s="206">
        <v>7.5738171729000001</v>
      </c>
      <c r="N389" s="206">
        <v>7.5738171729000001</v>
      </c>
      <c r="O389" s="139">
        <v>100.26216264200001</v>
      </c>
      <c r="P389" s="139">
        <v>100.26216264200001</v>
      </c>
      <c r="Q389" s="139">
        <v>62.986137576200001</v>
      </c>
      <c r="R389" s="139">
        <v>62.986137576200001</v>
      </c>
      <c r="S389" s="139">
        <v>17.259374706056999</v>
      </c>
      <c r="T389" s="139">
        <v>17.259374706056999</v>
      </c>
      <c r="U389" s="139">
        <v>535.58708368199996</v>
      </c>
      <c r="V389" s="139">
        <v>124.600903988</v>
      </c>
      <c r="W389" s="139">
        <v>119.29890324599999</v>
      </c>
      <c r="X389" s="15">
        <v>235.5240316</v>
      </c>
      <c r="Y389" s="248">
        <v>217.87373740000001</v>
      </c>
      <c r="Z389" s="256"/>
      <c r="AA389" s="253">
        <f t="shared" ref="AA389:AA452" si="6">AVERAGE(C389:Y389)</f>
        <v>97.868841528903928</v>
      </c>
    </row>
    <row r="390" spans="1:27" ht="12.75" customHeight="1" x14ac:dyDescent="0.2">
      <c r="A390" s="559"/>
      <c r="B390" s="147" t="s">
        <v>225</v>
      </c>
      <c r="C390" s="144">
        <v>4.5740176930200001</v>
      </c>
      <c r="D390" s="144">
        <v>4.5740176930200001</v>
      </c>
      <c r="E390" s="15">
        <v>0</v>
      </c>
      <c r="F390" s="15">
        <v>0</v>
      </c>
      <c r="G390" s="15">
        <v>64.2041015625</v>
      </c>
      <c r="H390" s="15">
        <v>64.2041015625</v>
      </c>
      <c r="I390" s="244">
        <v>5.6255022321499997</v>
      </c>
      <c r="J390" s="244">
        <v>5.6255022321499997</v>
      </c>
      <c r="K390" s="139">
        <v>70.304721174600004</v>
      </c>
      <c r="L390" s="139">
        <v>70.304721174600004</v>
      </c>
      <c r="M390" s="206">
        <v>1.14673992407</v>
      </c>
      <c r="N390" s="206">
        <v>1.14673992407</v>
      </c>
      <c r="O390" s="139">
        <v>25.4222301137</v>
      </c>
      <c r="P390" s="139">
        <v>25.4222301137</v>
      </c>
      <c r="Q390" s="139">
        <v>46.839415015299998</v>
      </c>
      <c r="R390" s="139">
        <v>46.839415015299998</v>
      </c>
      <c r="S390" s="139">
        <v>0</v>
      </c>
      <c r="T390" s="139">
        <v>0</v>
      </c>
      <c r="U390" s="139">
        <v>15.072616159900001</v>
      </c>
      <c r="V390" s="139">
        <v>24.734209299100002</v>
      </c>
      <c r="W390" s="139">
        <v>0</v>
      </c>
      <c r="X390" s="15">
        <v>14.942048</v>
      </c>
      <c r="Y390" s="248">
        <v>0.93387799999999999</v>
      </c>
      <c r="Z390" s="256"/>
      <c r="AA390" s="253">
        <f t="shared" si="6"/>
        <v>21.387661169116523</v>
      </c>
    </row>
    <row r="391" spans="1:27" ht="12.75" customHeight="1" thickBot="1" x14ac:dyDescent="0.25">
      <c r="A391" s="560"/>
      <c r="B391" s="148" t="s">
        <v>226</v>
      </c>
      <c r="C391" s="145">
        <v>0</v>
      </c>
      <c r="D391" s="145">
        <v>0</v>
      </c>
      <c r="E391" s="140">
        <v>0</v>
      </c>
      <c r="F391" s="140">
        <v>0</v>
      </c>
      <c r="G391" s="140">
        <v>0</v>
      </c>
      <c r="H391" s="140">
        <v>0</v>
      </c>
      <c r="I391" s="245">
        <v>0</v>
      </c>
      <c r="J391" s="245">
        <v>0</v>
      </c>
      <c r="K391" s="141">
        <v>0</v>
      </c>
      <c r="L391" s="141">
        <v>0</v>
      </c>
      <c r="M391" s="207">
        <v>0</v>
      </c>
      <c r="N391" s="207">
        <v>0</v>
      </c>
      <c r="O391" s="141">
        <v>0</v>
      </c>
      <c r="P391" s="141">
        <v>0</v>
      </c>
      <c r="Q391" s="141">
        <v>0</v>
      </c>
      <c r="R391" s="141">
        <v>0</v>
      </c>
      <c r="S391" s="141">
        <v>0</v>
      </c>
      <c r="T391" s="141">
        <v>0</v>
      </c>
      <c r="U391" s="141">
        <v>103.369631097</v>
      </c>
      <c r="V391" s="141">
        <v>0</v>
      </c>
      <c r="W391" s="141">
        <v>0</v>
      </c>
      <c r="X391" s="140">
        <v>7.0040849999999999</v>
      </c>
      <c r="Y391" s="249">
        <v>0</v>
      </c>
      <c r="Z391" s="256"/>
      <c r="AA391" s="254">
        <f t="shared" si="6"/>
        <v>4.7988572216086958</v>
      </c>
    </row>
    <row r="392" spans="1:27" ht="12.75" customHeight="1" x14ac:dyDescent="0.2">
      <c r="A392" s="559" t="s">
        <v>408</v>
      </c>
      <c r="B392" s="146" t="s">
        <v>223</v>
      </c>
      <c r="C392" s="143">
        <v>359.33895125328002</v>
      </c>
      <c r="D392" s="143">
        <v>359.33895125328002</v>
      </c>
      <c r="E392" s="11">
        <v>467.582974138</v>
      </c>
      <c r="F392" s="11">
        <v>467.582974138</v>
      </c>
      <c r="G392" s="11">
        <v>844.31564127670003</v>
      </c>
      <c r="H392" s="11">
        <v>844.31564127670003</v>
      </c>
      <c r="I392" s="243">
        <v>105.458428248</v>
      </c>
      <c r="J392" s="243">
        <v>105.458428248</v>
      </c>
      <c r="K392" s="142">
        <v>114.3022731719</v>
      </c>
      <c r="L392" s="142">
        <v>114.3022731719</v>
      </c>
      <c r="M392" s="208">
        <v>417.13514304704</v>
      </c>
      <c r="N392" s="208">
        <v>417.13514304704</v>
      </c>
      <c r="O392" s="142">
        <v>111.27098781799999</v>
      </c>
      <c r="P392" s="142">
        <v>111.27098781799999</v>
      </c>
      <c r="Q392" s="142">
        <v>211.22356770866</v>
      </c>
      <c r="R392" s="142">
        <v>211.22356770866</v>
      </c>
      <c r="S392" s="142">
        <v>195.9888612773</v>
      </c>
      <c r="T392" s="142">
        <v>195.9888612773</v>
      </c>
      <c r="U392" s="142">
        <v>37.774872578690001</v>
      </c>
      <c r="V392" s="142">
        <v>147.67283455699999</v>
      </c>
      <c r="W392" s="142">
        <v>243.78102805399999</v>
      </c>
      <c r="X392" s="11">
        <v>234.21755999999999</v>
      </c>
      <c r="Y392" s="247">
        <v>238.605829</v>
      </c>
      <c r="Z392" s="256"/>
      <c r="AA392" s="252">
        <f t="shared" si="6"/>
        <v>285.01242522032402</v>
      </c>
    </row>
    <row r="393" spans="1:27" ht="12.75" customHeight="1" x14ac:dyDescent="0.2">
      <c r="A393" s="559"/>
      <c r="B393" s="147" t="s">
        <v>224</v>
      </c>
      <c r="C393" s="144">
        <v>12.3372587316</v>
      </c>
      <c r="D393" s="144">
        <v>12.3372587316</v>
      </c>
      <c r="E393" s="15">
        <v>60.0442394799</v>
      </c>
      <c r="F393" s="15">
        <v>60.0442394799</v>
      </c>
      <c r="G393" s="15">
        <v>136.31878255199999</v>
      </c>
      <c r="H393" s="15">
        <v>136.31878255199999</v>
      </c>
      <c r="I393" s="244">
        <v>34.613144531300001</v>
      </c>
      <c r="J393" s="244">
        <v>34.613144531300001</v>
      </c>
      <c r="K393" s="139">
        <v>146.495782787</v>
      </c>
      <c r="L393" s="139">
        <v>146.495782787</v>
      </c>
      <c r="M393" s="206">
        <v>475.88275248600002</v>
      </c>
      <c r="N393" s="206">
        <v>475.88275248600002</v>
      </c>
      <c r="O393" s="139">
        <v>0</v>
      </c>
      <c r="P393" s="139">
        <v>0</v>
      </c>
      <c r="Q393" s="139">
        <v>276.85442708300002</v>
      </c>
      <c r="R393" s="139">
        <v>276.85442708300002</v>
      </c>
      <c r="S393" s="139">
        <v>696.489794932</v>
      </c>
      <c r="T393" s="139">
        <v>696.489794932</v>
      </c>
      <c r="U393" s="139">
        <v>520.93833986699997</v>
      </c>
      <c r="V393" s="139">
        <v>200.76345192599999</v>
      </c>
      <c r="W393" s="139">
        <v>742.70227136100004</v>
      </c>
      <c r="X393" s="15">
        <v>4247.4532689999996</v>
      </c>
      <c r="Y393" s="248">
        <v>200.97054560000001</v>
      </c>
      <c r="Z393" s="256"/>
      <c r="AA393" s="253">
        <f t="shared" si="6"/>
        <v>416.99566273563471</v>
      </c>
    </row>
    <row r="394" spans="1:27" ht="12.75" customHeight="1" x14ac:dyDescent="0.2">
      <c r="A394" s="559"/>
      <c r="B394" s="147" t="s">
        <v>225</v>
      </c>
      <c r="C394" s="144">
        <v>18.491900275736999</v>
      </c>
      <c r="D394" s="144">
        <v>18.491900275736999</v>
      </c>
      <c r="E394" s="15">
        <v>34.492652821349999</v>
      </c>
      <c r="F394" s="15">
        <v>34.492652821349999</v>
      </c>
      <c r="G394" s="15">
        <v>42.881998697999997</v>
      </c>
      <c r="H394" s="15">
        <v>42.881998697999997</v>
      </c>
      <c r="I394" s="244">
        <v>35.2979882813</v>
      </c>
      <c r="J394" s="244">
        <v>35.2979882813</v>
      </c>
      <c r="K394" s="139">
        <v>24.620718149000002</v>
      </c>
      <c r="L394" s="139">
        <v>24.620718149000002</v>
      </c>
      <c r="M394" s="206">
        <v>154.74582435299999</v>
      </c>
      <c r="N394" s="206">
        <v>154.74582435299999</v>
      </c>
      <c r="O394" s="139">
        <v>7.8368291440100002</v>
      </c>
      <c r="P394" s="139">
        <v>7.8368291440100002</v>
      </c>
      <c r="Q394" s="139">
        <v>39.758984374999997</v>
      </c>
      <c r="R394" s="139">
        <v>39.758984374999997</v>
      </c>
      <c r="S394" s="139">
        <v>0</v>
      </c>
      <c r="T394" s="139">
        <v>0</v>
      </c>
      <c r="U394" s="139">
        <v>28.375290550260001</v>
      </c>
      <c r="V394" s="139">
        <v>90.163633465800004</v>
      </c>
      <c r="W394" s="139">
        <v>331.41189425900001</v>
      </c>
      <c r="X394" s="15">
        <v>433.24025640000002</v>
      </c>
      <c r="Y394" s="248">
        <v>168.5649066</v>
      </c>
      <c r="Z394" s="256"/>
      <c r="AA394" s="253">
        <f t="shared" si="6"/>
        <v>76.869990150863231</v>
      </c>
    </row>
    <row r="395" spans="1:27" ht="12.75" customHeight="1" thickBot="1" x14ac:dyDescent="0.25">
      <c r="A395" s="560"/>
      <c r="B395" s="148" t="s">
        <v>226</v>
      </c>
      <c r="C395" s="145">
        <v>0</v>
      </c>
      <c r="D395" s="145">
        <v>0</v>
      </c>
      <c r="E395" s="140">
        <v>838.27164968700004</v>
      </c>
      <c r="F395" s="140">
        <v>838.27164968700004</v>
      </c>
      <c r="G395" s="140">
        <v>0</v>
      </c>
      <c r="H395" s="140">
        <v>0</v>
      </c>
      <c r="I395" s="245">
        <v>92.653652343800005</v>
      </c>
      <c r="J395" s="245">
        <v>92.653652343800005</v>
      </c>
      <c r="K395" s="141">
        <v>0</v>
      </c>
      <c r="L395" s="141">
        <v>0</v>
      </c>
      <c r="M395" s="207">
        <v>8162.0386583700001</v>
      </c>
      <c r="N395" s="207">
        <v>8162.0386583700001</v>
      </c>
      <c r="O395" s="141">
        <v>1600.6568444300001</v>
      </c>
      <c r="P395" s="141">
        <v>1600.6568444300001</v>
      </c>
      <c r="Q395" s="141">
        <v>56.182552083300003</v>
      </c>
      <c r="R395" s="141">
        <v>56.182552083300003</v>
      </c>
      <c r="S395" s="141">
        <v>0</v>
      </c>
      <c r="T395" s="141">
        <v>0</v>
      </c>
      <c r="U395" s="141">
        <v>84768.168827600006</v>
      </c>
      <c r="V395" s="141">
        <v>56.555953823000003</v>
      </c>
      <c r="W395" s="141">
        <v>0</v>
      </c>
      <c r="X395" s="140">
        <v>4024.0220439999998</v>
      </c>
      <c r="Y395" s="249">
        <v>197.60858479999999</v>
      </c>
      <c r="Z395" s="256"/>
      <c r="AA395" s="254">
        <f t="shared" si="6"/>
        <v>4806.3461793065744</v>
      </c>
    </row>
    <row r="396" spans="1:27" ht="12.75" customHeight="1" x14ac:dyDescent="0.2">
      <c r="A396" s="559" t="s">
        <v>409</v>
      </c>
      <c r="B396" s="146" t="s">
        <v>223</v>
      </c>
      <c r="C396" s="143">
        <v>3.1189589389500001</v>
      </c>
      <c r="D396" s="143">
        <v>3.1189589389500001</v>
      </c>
      <c r="E396" s="11">
        <v>0</v>
      </c>
      <c r="F396" s="11">
        <v>0</v>
      </c>
      <c r="G396" s="11">
        <v>4.0374210438800002</v>
      </c>
      <c r="H396" s="11">
        <v>4.0374210438800002</v>
      </c>
      <c r="I396" s="243">
        <v>16.1382161459</v>
      </c>
      <c r="J396" s="243">
        <v>16.1382161459</v>
      </c>
      <c r="K396" s="142">
        <v>3.2696533203199998</v>
      </c>
      <c r="L396" s="142">
        <v>3.2696533203199998</v>
      </c>
      <c r="M396" s="208">
        <v>0</v>
      </c>
      <c r="N396" s="208">
        <v>0</v>
      </c>
      <c r="O396" s="142">
        <v>4.5784019356399996</v>
      </c>
      <c r="P396" s="142">
        <v>4.5784019356399996</v>
      </c>
      <c r="Q396" s="142">
        <v>0</v>
      </c>
      <c r="R396" s="142">
        <v>0</v>
      </c>
      <c r="S396" s="142">
        <v>0.26406299322799998</v>
      </c>
      <c r="T396" s="142">
        <v>0.26406299322799998</v>
      </c>
      <c r="U396" s="142">
        <v>52.540066517870002</v>
      </c>
      <c r="V396" s="142">
        <v>31.7632511258</v>
      </c>
      <c r="W396" s="142">
        <v>0</v>
      </c>
      <c r="X396" s="11">
        <v>69.764699399999998</v>
      </c>
      <c r="Y396" s="247">
        <v>0.65371460000000003</v>
      </c>
      <c r="Z396" s="256"/>
      <c r="AA396" s="252">
        <f t="shared" si="6"/>
        <v>9.4580504521524364</v>
      </c>
    </row>
    <row r="397" spans="1:27" ht="12.75" customHeight="1" x14ac:dyDescent="0.2">
      <c r="A397" s="559"/>
      <c r="B397" s="147" t="s">
        <v>224</v>
      </c>
      <c r="C397" s="144">
        <v>0</v>
      </c>
      <c r="D397" s="144">
        <v>0</v>
      </c>
      <c r="E397" s="15">
        <v>0</v>
      </c>
      <c r="F397" s="15">
        <v>0</v>
      </c>
      <c r="G397" s="15">
        <v>8.3480510305800006</v>
      </c>
      <c r="H397" s="15">
        <v>8.3480510305800006</v>
      </c>
      <c r="I397" s="244">
        <v>8.1800781250100005</v>
      </c>
      <c r="J397" s="244">
        <v>8.1800781250100005</v>
      </c>
      <c r="K397" s="139">
        <v>12.6327514649</v>
      </c>
      <c r="L397" s="139">
        <v>12.6327514649</v>
      </c>
      <c r="M397" s="206">
        <v>0</v>
      </c>
      <c r="N397" s="206">
        <v>0</v>
      </c>
      <c r="O397" s="139">
        <v>51.2355118937</v>
      </c>
      <c r="P397" s="139">
        <v>51.2355118937</v>
      </c>
      <c r="Q397" s="139">
        <v>112.99921875</v>
      </c>
      <c r="R397" s="139">
        <v>112.99921875</v>
      </c>
      <c r="S397" s="139">
        <v>1.7164094559800001</v>
      </c>
      <c r="T397" s="139">
        <v>1.7164094559800001</v>
      </c>
      <c r="U397" s="139">
        <v>190.41318544000001</v>
      </c>
      <c r="V397" s="139">
        <v>168.479888141</v>
      </c>
      <c r="W397" s="139">
        <v>41.313943614199999</v>
      </c>
      <c r="X397" s="15">
        <v>398.48953139999998</v>
      </c>
      <c r="Y397" s="248">
        <v>29.043605800000002</v>
      </c>
      <c r="Z397" s="256"/>
      <c r="AA397" s="253">
        <f t="shared" si="6"/>
        <v>52.95496503632782</v>
      </c>
    </row>
    <row r="398" spans="1:27" ht="12.75" customHeight="1" x14ac:dyDescent="0.2">
      <c r="A398" s="559"/>
      <c r="B398" s="147" t="s">
        <v>225</v>
      </c>
      <c r="C398" s="144">
        <v>0</v>
      </c>
      <c r="D398" s="144">
        <v>0</v>
      </c>
      <c r="E398" s="15">
        <v>0</v>
      </c>
      <c r="F398" s="15">
        <v>0</v>
      </c>
      <c r="G398" s="15">
        <v>0</v>
      </c>
      <c r="H398" s="15">
        <v>0</v>
      </c>
      <c r="I398" s="244">
        <v>1.743815104167</v>
      </c>
      <c r="J398" s="244">
        <v>1.743815104167</v>
      </c>
      <c r="K398" s="139">
        <v>0</v>
      </c>
      <c r="L398" s="139">
        <v>0</v>
      </c>
      <c r="M398" s="206">
        <v>0</v>
      </c>
      <c r="N398" s="206">
        <v>0</v>
      </c>
      <c r="O398" s="139">
        <v>0</v>
      </c>
      <c r="P398" s="139">
        <v>0</v>
      </c>
      <c r="Q398" s="139">
        <v>0</v>
      </c>
      <c r="R398" s="139">
        <v>0</v>
      </c>
      <c r="S398" s="139">
        <v>0</v>
      </c>
      <c r="T398" s="139">
        <v>0</v>
      </c>
      <c r="U398" s="139">
        <v>0</v>
      </c>
      <c r="V398" s="139">
        <v>1.02973133326</v>
      </c>
      <c r="W398" s="139">
        <v>4.6524711277200002</v>
      </c>
      <c r="X398" s="15">
        <v>14.3817114</v>
      </c>
      <c r="Y398" s="248">
        <v>0</v>
      </c>
      <c r="Z398" s="256"/>
      <c r="AA398" s="253">
        <f t="shared" si="6"/>
        <v>1.0239801769266956</v>
      </c>
    </row>
    <row r="399" spans="1:27" ht="12.75" customHeight="1" thickBot="1" x14ac:dyDescent="0.25">
      <c r="A399" s="560"/>
      <c r="B399" s="148" t="s">
        <v>226</v>
      </c>
      <c r="C399" s="145">
        <v>0</v>
      </c>
      <c r="D399" s="145">
        <v>0</v>
      </c>
      <c r="E399" s="140">
        <v>0</v>
      </c>
      <c r="F399" s="140">
        <v>0</v>
      </c>
      <c r="G399" s="140">
        <v>0</v>
      </c>
      <c r="H399" s="140">
        <v>0</v>
      </c>
      <c r="I399" s="245">
        <v>0</v>
      </c>
      <c r="J399" s="245">
        <v>0</v>
      </c>
      <c r="K399" s="141">
        <v>0</v>
      </c>
      <c r="L399" s="141">
        <v>0</v>
      </c>
      <c r="M399" s="207">
        <v>0</v>
      </c>
      <c r="N399" s="207">
        <v>0</v>
      </c>
      <c r="O399" s="141">
        <v>0</v>
      </c>
      <c r="P399" s="141">
        <v>0</v>
      </c>
      <c r="Q399" s="141">
        <v>0</v>
      </c>
      <c r="R399" s="141">
        <v>0</v>
      </c>
      <c r="S399" s="141">
        <v>0</v>
      </c>
      <c r="T399" s="141">
        <v>0</v>
      </c>
      <c r="U399" s="141">
        <v>749.96132940099994</v>
      </c>
      <c r="V399" s="141">
        <v>0</v>
      </c>
      <c r="W399" s="141">
        <v>0</v>
      </c>
      <c r="X399" s="140">
        <v>0</v>
      </c>
      <c r="Y399" s="249">
        <v>0</v>
      </c>
      <c r="Z399" s="256"/>
      <c r="AA399" s="254">
        <f t="shared" si="6"/>
        <v>32.607014321782607</v>
      </c>
    </row>
    <row r="400" spans="1:27" ht="12.75" customHeight="1" x14ac:dyDescent="0.2">
      <c r="A400" s="559" t="s">
        <v>410</v>
      </c>
      <c r="B400" s="146" t="s">
        <v>223</v>
      </c>
      <c r="C400" s="143">
        <v>102.61516857469999</v>
      </c>
      <c r="D400" s="143">
        <v>102.61516857469999</v>
      </c>
      <c r="E400" s="11">
        <v>171.472134203</v>
      </c>
      <c r="F400" s="11">
        <v>171.472134203</v>
      </c>
      <c r="G400" s="11">
        <v>128.61622098800001</v>
      </c>
      <c r="H400" s="11">
        <v>128.61622098800001</v>
      </c>
      <c r="I400" s="243">
        <v>264.23285487880003</v>
      </c>
      <c r="J400" s="243">
        <v>264.23285487880003</v>
      </c>
      <c r="K400" s="142">
        <v>173.98518880200001</v>
      </c>
      <c r="L400" s="142">
        <v>173.98518880200001</v>
      </c>
      <c r="M400" s="208">
        <v>49.179013251900003</v>
      </c>
      <c r="N400" s="208">
        <v>49.179013251900003</v>
      </c>
      <c r="O400" s="142">
        <v>28.233450546499999</v>
      </c>
      <c r="P400" s="142">
        <v>28.233450546499999</v>
      </c>
      <c r="Q400" s="142">
        <v>163.13589444196</v>
      </c>
      <c r="R400" s="142">
        <v>163.13589444196</v>
      </c>
      <c r="S400" s="142">
        <v>37.866135571199997</v>
      </c>
      <c r="T400" s="142">
        <v>37.866135571199997</v>
      </c>
      <c r="U400" s="142">
        <v>3.4218767881400001</v>
      </c>
      <c r="V400" s="142">
        <v>80.355509977799997</v>
      </c>
      <c r="W400" s="142">
        <v>108.98484108700001</v>
      </c>
      <c r="X400" s="11">
        <v>138.8960788</v>
      </c>
      <c r="Y400" s="247">
        <v>16.581124200000001</v>
      </c>
      <c r="Z400" s="256"/>
      <c r="AA400" s="252">
        <f t="shared" si="6"/>
        <v>112.47441536387218</v>
      </c>
    </row>
    <row r="401" spans="1:27" ht="12.75" customHeight="1" x14ac:dyDescent="0.2">
      <c r="A401" s="559"/>
      <c r="B401" s="147" t="s">
        <v>224</v>
      </c>
      <c r="C401" s="144">
        <v>0</v>
      </c>
      <c r="D401" s="144">
        <v>0</v>
      </c>
      <c r="E401" s="15">
        <v>0</v>
      </c>
      <c r="F401" s="15">
        <v>0</v>
      </c>
      <c r="G401" s="15">
        <v>0</v>
      </c>
      <c r="H401" s="15">
        <v>0</v>
      </c>
      <c r="I401" s="244">
        <v>0</v>
      </c>
      <c r="J401" s="244">
        <v>0</v>
      </c>
      <c r="K401" s="139">
        <v>0</v>
      </c>
      <c r="L401" s="139">
        <v>0</v>
      </c>
      <c r="M401" s="206">
        <v>18.433054956900001</v>
      </c>
      <c r="N401" s="206">
        <v>18.433054956900001</v>
      </c>
      <c r="O401" s="139">
        <v>0</v>
      </c>
      <c r="P401" s="139">
        <v>0</v>
      </c>
      <c r="Q401" s="139">
        <v>0</v>
      </c>
      <c r="R401" s="139">
        <v>0</v>
      </c>
      <c r="S401" s="139">
        <v>0</v>
      </c>
      <c r="T401" s="139">
        <v>0</v>
      </c>
      <c r="U401" s="139">
        <v>0</v>
      </c>
      <c r="V401" s="139">
        <v>0</v>
      </c>
      <c r="W401" s="139">
        <v>67.641290838100005</v>
      </c>
      <c r="X401" s="15">
        <v>37.079389200000001</v>
      </c>
      <c r="Y401" s="248">
        <v>0</v>
      </c>
      <c r="Z401" s="256"/>
      <c r="AA401" s="253">
        <f t="shared" si="6"/>
        <v>6.1559473892130443</v>
      </c>
    </row>
    <row r="402" spans="1:27" ht="12.75" customHeight="1" x14ac:dyDescent="0.2">
      <c r="A402" s="559"/>
      <c r="B402" s="147" t="s">
        <v>225</v>
      </c>
      <c r="C402" s="144">
        <v>1.1602262282769999</v>
      </c>
      <c r="D402" s="144">
        <v>1.1602262282769999</v>
      </c>
      <c r="E402" s="15">
        <v>11.801837149200001</v>
      </c>
      <c r="F402" s="15">
        <v>11.801837149200001</v>
      </c>
      <c r="G402" s="15">
        <v>4.3702105723370002</v>
      </c>
      <c r="H402" s="15">
        <v>4.3702105723370002</v>
      </c>
      <c r="I402" s="244">
        <v>10.244267929899999</v>
      </c>
      <c r="J402" s="244">
        <v>10.244267929899999</v>
      </c>
      <c r="K402" s="139">
        <v>8.0056966145799997</v>
      </c>
      <c r="L402" s="139">
        <v>8.0056966145799997</v>
      </c>
      <c r="M402" s="206">
        <v>15.284348060299999</v>
      </c>
      <c r="N402" s="206">
        <v>15.284348060299999</v>
      </c>
      <c r="O402" s="139">
        <v>3.0753304100699999</v>
      </c>
      <c r="P402" s="139">
        <v>3.0753304100699999</v>
      </c>
      <c r="Q402" s="139">
        <v>6.1075246710600002</v>
      </c>
      <c r="R402" s="139">
        <v>6.1075246710600002</v>
      </c>
      <c r="S402" s="139">
        <v>0</v>
      </c>
      <c r="T402" s="139">
        <v>0</v>
      </c>
      <c r="U402" s="139">
        <v>0</v>
      </c>
      <c r="V402" s="139">
        <v>2.60783801973</v>
      </c>
      <c r="W402" s="139">
        <v>5.2993861606900001</v>
      </c>
      <c r="X402" s="15">
        <v>9.7932691999999992</v>
      </c>
      <c r="Y402" s="248">
        <v>0</v>
      </c>
      <c r="Z402" s="256"/>
      <c r="AA402" s="253">
        <f t="shared" si="6"/>
        <v>5.991277245733392</v>
      </c>
    </row>
    <row r="403" spans="1:27" ht="12.75" customHeight="1" thickBot="1" x14ac:dyDescent="0.25">
      <c r="A403" s="560"/>
      <c r="B403" s="148" t="s">
        <v>226</v>
      </c>
      <c r="C403" s="145">
        <v>0</v>
      </c>
      <c r="D403" s="145">
        <v>0</v>
      </c>
      <c r="E403" s="140">
        <v>0</v>
      </c>
      <c r="F403" s="140">
        <v>0</v>
      </c>
      <c r="G403" s="140">
        <v>0</v>
      </c>
      <c r="H403" s="140">
        <v>0</v>
      </c>
      <c r="I403" s="245">
        <v>0</v>
      </c>
      <c r="J403" s="245">
        <v>0</v>
      </c>
      <c r="K403" s="141">
        <v>0</v>
      </c>
      <c r="L403" s="141">
        <v>0</v>
      </c>
      <c r="M403" s="207">
        <v>0</v>
      </c>
      <c r="N403" s="207">
        <v>0</v>
      </c>
      <c r="O403" s="141">
        <v>259.31840183399999</v>
      </c>
      <c r="P403" s="141">
        <v>259.31840183399999</v>
      </c>
      <c r="Q403" s="141">
        <v>42.702611019800003</v>
      </c>
      <c r="R403" s="141">
        <v>42.702611019800003</v>
      </c>
      <c r="S403" s="141">
        <v>0</v>
      </c>
      <c r="T403" s="141">
        <v>0</v>
      </c>
      <c r="U403" s="141">
        <v>0</v>
      </c>
      <c r="V403" s="141">
        <v>0</v>
      </c>
      <c r="W403" s="141">
        <v>0</v>
      </c>
      <c r="X403" s="140">
        <v>0</v>
      </c>
      <c r="Y403" s="249">
        <v>0</v>
      </c>
      <c r="Z403" s="256"/>
      <c r="AA403" s="254">
        <f t="shared" si="6"/>
        <v>26.262696769895648</v>
      </c>
    </row>
    <row r="404" spans="1:27" ht="12.75" customHeight="1" x14ac:dyDescent="0.2">
      <c r="A404" s="559" t="s">
        <v>411</v>
      </c>
      <c r="B404" s="146" t="s">
        <v>223</v>
      </c>
      <c r="C404" s="143">
        <v>0</v>
      </c>
      <c r="D404" s="143">
        <v>0</v>
      </c>
      <c r="E404" s="11">
        <v>0</v>
      </c>
      <c r="F404" s="11">
        <v>0</v>
      </c>
      <c r="G404" s="11">
        <v>0</v>
      </c>
      <c r="H404" s="11">
        <v>0</v>
      </c>
      <c r="I404" s="243">
        <v>0.91218942110800005</v>
      </c>
      <c r="J404" s="243">
        <v>0.91218942110800005</v>
      </c>
      <c r="K404" s="142">
        <v>2.61572265625</v>
      </c>
      <c r="L404" s="142">
        <v>2.61572265625</v>
      </c>
      <c r="M404" s="208">
        <v>0</v>
      </c>
      <c r="N404" s="208">
        <v>0</v>
      </c>
      <c r="O404" s="142">
        <v>0.82312950721199996</v>
      </c>
      <c r="P404" s="142">
        <v>0.82312950721199996</v>
      </c>
      <c r="Q404" s="142">
        <v>0.30037006578999997</v>
      </c>
      <c r="R404" s="142">
        <v>0.30037006578999997</v>
      </c>
      <c r="S404" s="142">
        <v>0</v>
      </c>
      <c r="T404" s="142">
        <v>0</v>
      </c>
      <c r="U404" s="142">
        <v>1.9349980205299999</v>
      </c>
      <c r="V404" s="142">
        <v>0</v>
      </c>
      <c r="W404" s="142">
        <v>0</v>
      </c>
      <c r="X404" s="11">
        <v>0</v>
      </c>
      <c r="Y404" s="247">
        <v>0</v>
      </c>
      <c r="Z404" s="256"/>
      <c r="AA404" s="252">
        <f t="shared" si="6"/>
        <v>0.48860092701086955</v>
      </c>
    </row>
    <row r="405" spans="1:27" ht="12.75" customHeight="1" x14ac:dyDescent="0.2">
      <c r="A405" s="559"/>
      <c r="B405" s="147" t="s">
        <v>224</v>
      </c>
      <c r="C405" s="144">
        <v>0</v>
      </c>
      <c r="D405" s="144">
        <v>0</v>
      </c>
      <c r="E405" s="15">
        <v>0</v>
      </c>
      <c r="F405" s="15">
        <v>0</v>
      </c>
      <c r="G405" s="15">
        <v>0</v>
      </c>
      <c r="H405" s="15">
        <v>0</v>
      </c>
      <c r="I405" s="244">
        <v>0</v>
      </c>
      <c r="J405" s="244">
        <v>0</v>
      </c>
      <c r="K405" s="139">
        <v>0</v>
      </c>
      <c r="L405" s="139">
        <v>0</v>
      </c>
      <c r="M405" s="206">
        <v>0</v>
      </c>
      <c r="N405" s="206">
        <v>0</v>
      </c>
      <c r="O405" s="139">
        <v>0.30181415264400002</v>
      </c>
      <c r="P405" s="139">
        <v>0.30181415264400002</v>
      </c>
      <c r="Q405" s="139">
        <v>0</v>
      </c>
      <c r="R405" s="139">
        <v>0</v>
      </c>
      <c r="S405" s="139">
        <v>0</v>
      </c>
      <c r="T405" s="139">
        <v>0</v>
      </c>
      <c r="U405" s="139">
        <v>0</v>
      </c>
      <c r="V405" s="139">
        <v>0</v>
      </c>
      <c r="W405" s="139">
        <v>0</v>
      </c>
      <c r="X405" s="15">
        <v>0</v>
      </c>
      <c r="Y405" s="248">
        <v>0</v>
      </c>
      <c r="Z405" s="256"/>
      <c r="AA405" s="253">
        <f t="shared" si="6"/>
        <v>2.624470892556522E-2</v>
      </c>
    </row>
    <row r="406" spans="1:27" ht="12.75" customHeight="1" x14ac:dyDescent="0.2">
      <c r="A406" s="559"/>
      <c r="B406" s="147" t="s">
        <v>225</v>
      </c>
      <c r="C406" s="144">
        <v>0</v>
      </c>
      <c r="D406" s="144">
        <v>0</v>
      </c>
      <c r="E406" s="15">
        <v>28.894654281499999</v>
      </c>
      <c r="F406" s="15">
        <v>28.894654281499999</v>
      </c>
      <c r="G406" s="15">
        <v>23.155090332050001</v>
      </c>
      <c r="H406" s="15">
        <v>23.155090332050001</v>
      </c>
      <c r="I406" s="244">
        <v>12.583536116815001</v>
      </c>
      <c r="J406" s="244">
        <v>12.583536116815001</v>
      </c>
      <c r="K406" s="139">
        <v>42.938616071379997</v>
      </c>
      <c r="L406" s="139">
        <v>42.938616071379997</v>
      </c>
      <c r="M406" s="206">
        <v>23.836943655292998</v>
      </c>
      <c r="N406" s="206">
        <v>23.836943655292998</v>
      </c>
      <c r="O406" s="139">
        <v>22.965313251207</v>
      </c>
      <c r="P406" s="139">
        <v>22.965313251207</v>
      </c>
      <c r="Q406" s="139">
        <v>19.173622532947999</v>
      </c>
      <c r="R406" s="139">
        <v>19.173622532947999</v>
      </c>
      <c r="S406" s="139">
        <v>1.3069374952499999</v>
      </c>
      <c r="T406" s="139">
        <v>1.3069374952499999</v>
      </c>
      <c r="U406" s="139">
        <v>10.3878841102</v>
      </c>
      <c r="V406" s="139">
        <v>4.1533634662600001</v>
      </c>
      <c r="W406" s="139">
        <v>0</v>
      </c>
      <c r="X406" s="15">
        <v>10.983835600000001</v>
      </c>
      <c r="Y406" s="248">
        <v>0</v>
      </c>
      <c r="Z406" s="256"/>
      <c r="AA406" s="253">
        <f t="shared" si="6"/>
        <v>16.314543941275915</v>
      </c>
    </row>
    <row r="407" spans="1:27" ht="12.75" customHeight="1" thickBot="1" x14ac:dyDescent="0.25">
      <c r="A407" s="560"/>
      <c r="B407" s="148" t="s">
        <v>226</v>
      </c>
      <c r="C407" s="145">
        <v>0</v>
      </c>
      <c r="D407" s="145">
        <v>0</v>
      </c>
      <c r="E407" s="140">
        <v>122.67870324800001</v>
      </c>
      <c r="F407" s="140">
        <v>122.67870324800001</v>
      </c>
      <c r="G407" s="140">
        <v>0</v>
      </c>
      <c r="H407" s="140">
        <v>0</v>
      </c>
      <c r="I407" s="245">
        <v>0</v>
      </c>
      <c r="J407" s="245">
        <v>0</v>
      </c>
      <c r="K407" s="141">
        <v>11.0743582589</v>
      </c>
      <c r="L407" s="141">
        <v>11.0743582589</v>
      </c>
      <c r="M407" s="207">
        <v>0</v>
      </c>
      <c r="N407" s="207">
        <v>0</v>
      </c>
      <c r="O407" s="141">
        <v>0</v>
      </c>
      <c r="P407" s="141">
        <v>0</v>
      </c>
      <c r="Q407" s="141">
        <v>0</v>
      </c>
      <c r="R407" s="141">
        <v>0</v>
      </c>
      <c r="S407" s="141">
        <v>0</v>
      </c>
      <c r="T407" s="141">
        <v>0</v>
      </c>
      <c r="U407" s="141">
        <v>0</v>
      </c>
      <c r="V407" s="141">
        <v>0</v>
      </c>
      <c r="W407" s="141">
        <v>0</v>
      </c>
      <c r="X407" s="140">
        <v>4.4251424000000004</v>
      </c>
      <c r="Y407" s="249">
        <v>0</v>
      </c>
      <c r="Z407" s="256"/>
      <c r="AA407" s="254">
        <f t="shared" si="6"/>
        <v>11.823098496252177</v>
      </c>
    </row>
    <row r="408" spans="1:27" ht="12.75" customHeight="1" x14ac:dyDescent="0.2">
      <c r="A408" s="559" t="s">
        <v>412</v>
      </c>
      <c r="B408" s="146" t="s">
        <v>223</v>
      </c>
      <c r="C408" s="143">
        <v>0</v>
      </c>
      <c r="D408" s="143">
        <v>0</v>
      </c>
      <c r="E408" s="11">
        <v>0</v>
      </c>
      <c r="F408" s="11">
        <v>0</v>
      </c>
      <c r="G408" s="11">
        <v>0</v>
      </c>
      <c r="H408" s="11">
        <v>0</v>
      </c>
      <c r="I408" s="243">
        <v>0</v>
      </c>
      <c r="J408" s="243">
        <v>0</v>
      </c>
      <c r="K408" s="142">
        <v>0</v>
      </c>
      <c r="L408" s="142">
        <v>0</v>
      </c>
      <c r="M408" s="208">
        <v>0</v>
      </c>
      <c r="N408" s="208">
        <v>0</v>
      </c>
      <c r="O408" s="142">
        <v>0</v>
      </c>
      <c r="P408" s="142">
        <v>0</v>
      </c>
      <c r="Q408" s="142">
        <v>0</v>
      </c>
      <c r="R408" s="142">
        <v>0</v>
      </c>
      <c r="S408" s="142">
        <v>0</v>
      </c>
      <c r="T408" s="142">
        <v>0</v>
      </c>
      <c r="U408" s="142">
        <v>0</v>
      </c>
      <c r="V408" s="142">
        <v>0</v>
      </c>
      <c r="W408" s="142">
        <v>0</v>
      </c>
      <c r="X408" s="11">
        <v>0</v>
      </c>
      <c r="Y408" s="247">
        <v>0</v>
      </c>
      <c r="Z408" s="256"/>
      <c r="AA408" s="252">
        <f t="shared" si="6"/>
        <v>0</v>
      </c>
    </row>
    <row r="409" spans="1:27" ht="12.75" customHeight="1" x14ac:dyDescent="0.2">
      <c r="A409" s="559"/>
      <c r="B409" s="147" t="s">
        <v>224</v>
      </c>
      <c r="C409" s="144">
        <v>0</v>
      </c>
      <c r="D409" s="144">
        <v>0</v>
      </c>
      <c r="E409" s="15">
        <v>0</v>
      </c>
      <c r="F409" s="15">
        <v>0</v>
      </c>
      <c r="G409" s="15">
        <v>0</v>
      </c>
      <c r="H409" s="15">
        <v>0</v>
      </c>
      <c r="I409" s="244">
        <v>0</v>
      </c>
      <c r="J409" s="244">
        <v>0</v>
      </c>
      <c r="K409" s="139">
        <v>0</v>
      </c>
      <c r="L409" s="139">
        <v>0</v>
      </c>
      <c r="M409" s="206">
        <v>0</v>
      </c>
      <c r="N409" s="206">
        <v>0</v>
      </c>
      <c r="O409" s="139">
        <v>0</v>
      </c>
      <c r="P409" s="139">
        <v>0</v>
      </c>
      <c r="Q409" s="139">
        <v>0</v>
      </c>
      <c r="R409" s="139">
        <v>0</v>
      </c>
      <c r="S409" s="139">
        <v>0</v>
      </c>
      <c r="T409" s="139">
        <v>0</v>
      </c>
      <c r="U409" s="139">
        <v>0</v>
      </c>
      <c r="V409" s="139">
        <v>0</v>
      </c>
      <c r="W409" s="139">
        <v>0</v>
      </c>
      <c r="X409" s="15">
        <v>0</v>
      </c>
      <c r="Y409" s="248">
        <v>0</v>
      </c>
      <c r="Z409" s="256"/>
      <c r="AA409" s="253">
        <f t="shared" si="6"/>
        <v>0</v>
      </c>
    </row>
    <row r="410" spans="1:27" ht="12.75" customHeight="1" x14ac:dyDescent="0.2">
      <c r="A410" s="559"/>
      <c r="B410" s="147" t="s">
        <v>225</v>
      </c>
      <c r="C410" s="144">
        <v>0</v>
      </c>
      <c r="D410" s="144">
        <v>0</v>
      </c>
      <c r="E410" s="15">
        <v>0</v>
      </c>
      <c r="F410" s="15">
        <v>0</v>
      </c>
      <c r="G410" s="15">
        <v>0</v>
      </c>
      <c r="H410" s="15">
        <v>0</v>
      </c>
      <c r="I410" s="244">
        <v>0</v>
      </c>
      <c r="J410" s="244">
        <v>0</v>
      </c>
      <c r="K410" s="139">
        <v>0</v>
      </c>
      <c r="L410" s="139">
        <v>0</v>
      </c>
      <c r="M410" s="206">
        <v>0</v>
      </c>
      <c r="N410" s="206">
        <v>0</v>
      </c>
      <c r="O410" s="139">
        <v>0</v>
      </c>
      <c r="P410" s="139">
        <v>0</v>
      </c>
      <c r="Q410" s="139">
        <v>0</v>
      </c>
      <c r="R410" s="139">
        <v>0</v>
      </c>
      <c r="S410" s="139">
        <v>0</v>
      </c>
      <c r="T410" s="139">
        <v>0</v>
      </c>
      <c r="U410" s="139">
        <v>0</v>
      </c>
      <c r="V410" s="139">
        <v>0</v>
      </c>
      <c r="W410" s="139">
        <v>0</v>
      </c>
      <c r="X410" s="15">
        <v>0</v>
      </c>
      <c r="Y410" s="248">
        <v>0</v>
      </c>
      <c r="Z410" s="256"/>
      <c r="AA410" s="253">
        <f t="shared" si="6"/>
        <v>0</v>
      </c>
    </row>
    <row r="411" spans="1:27" ht="12.75" customHeight="1" thickBot="1" x14ac:dyDescent="0.25">
      <c r="A411" s="560"/>
      <c r="B411" s="148" t="s">
        <v>226</v>
      </c>
      <c r="C411" s="145">
        <v>0</v>
      </c>
      <c r="D411" s="145">
        <v>0</v>
      </c>
      <c r="E411" s="140">
        <v>0</v>
      </c>
      <c r="F411" s="140">
        <v>0</v>
      </c>
      <c r="G411" s="140">
        <v>0</v>
      </c>
      <c r="H411" s="140">
        <v>0</v>
      </c>
      <c r="I411" s="245">
        <v>0</v>
      </c>
      <c r="J411" s="245">
        <v>0</v>
      </c>
      <c r="K411" s="141">
        <v>0</v>
      </c>
      <c r="L411" s="141">
        <v>0</v>
      </c>
      <c r="M411" s="207">
        <v>0</v>
      </c>
      <c r="N411" s="207">
        <v>0</v>
      </c>
      <c r="O411" s="141">
        <v>0</v>
      </c>
      <c r="P411" s="141">
        <v>0</v>
      </c>
      <c r="Q411" s="141">
        <v>0</v>
      </c>
      <c r="R411" s="141">
        <v>0</v>
      </c>
      <c r="S411" s="141">
        <v>0</v>
      </c>
      <c r="T411" s="141">
        <v>0</v>
      </c>
      <c r="U411" s="141">
        <v>0</v>
      </c>
      <c r="V411" s="141">
        <v>0</v>
      </c>
      <c r="W411" s="141">
        <v>0</v>
      </c>
      <c r="X411" s="140">
        <v>0</v>
      </c>
      <c r="Y411" s="249">
        <v>0</v>
      </c>
      <c r="Z411" s="256"/>
      <c r="AA411" s="254">
        <f t="shared" si="6"/>
        <v>0</v>
      </c>
    </row>
    <row r="412" spans="1:27" ht="12.75" customHeight="1" x14ac:dyDescent="0.2">
      <c r="A412" s="559" t="s">
        <v>413</v>
      </c>
      <c r="B412" s="146" t="s">
        <v>223</v>
      </c>
      <c r="C412" s="143">
        <v>209.574869791</v>
      </c>
      <c r="D412" s="143">
        <v>209.574869791</v>
      </c>
      <c r="E412" s="11">
        <v>69.822608685000006</v>
      </c>
      <c r="F412" s="11">
        <v>69.822608685000006</v>
      </c>
      <c r="G412" s="11">
        <v>34.809579001400003</v>
      </c>
      <c r="H412" s="11">
        <v>34.809579001400003</v>
      </c>
      <c r="I412" s="243">
        <v>10.481182391800001</v>
      </c>
      <c r="J412" s="243">
        <v>10.481182391800001</v>
      </c>
      <c r="K412" s="142">
        <v>122.9109892</v>
      </c>
      <c r="L412" s="142">
        <v>122.9109892</v>
      </c>
      <c r="M412" s="208">
        <v>13.31640625</v>
      </c>
      <c r="N412" s="208">
        <v>13.31640625</v>
      </c>
      <c r="O412" s="142">
        <v>3.3970424107200001</v>
      </c>
      <c r="P412" s="142">
        <v>3.3970424107200001</v>
      </c>
      <c r="Q412" s="142">
        <v>4.2905260805900003</v>
      </c>
      <c r="R412" s="142">
        <v>4.2905260805900003</v>
      </c>
      <c r="S412" s="142">
        <v>18.750371932930001</v>
      </c>
      <c r="T412" s="142">
        <v>18.750371932930001</v>
      </c>
      <c r="U412" s="142">
        <v>34.799625448919997</v>
      </c>
      <c r="V412" s="142">
        <v>77.695051845199998</v>
      </c>
      <c r="W412" s="142">
        <v>39.696792367800001</v>
      </c>
      <c r="X412" s="11">
        <v>15.0397642</v>
      </c>
      <c r="Y412" s="247">
        <v>0</v>
      </c>
      <c r="Z412" s="256"/>
      <c r="AA412" s="252">
        <f t="shared" si="6"/>
        <v>49.649495015165215</v>
      </c>
    </row>
    <row r="413" spans="1:27" ht="12.75" customHeight="1" x14ac:dyDescent="0.2">
      <c r="A413" s="559"/>
      <c r="B413" s="147" t="s">
        <v>224</v>
      </c>
      <c r="C413" s="144">
        <v>492.27107747299999</v>
      </c>
      <c r="D413" s="144">
        <v>492.27107747299999</v>
      </c>
      <c r="E413" s="15">
        <v>459.45058820499997</v>
      </c>
      <c r="F413" s="15">
        <v>459.45058820499997</v>
      </c>
      <c r="G413" s="15">
        <v>820.52759006350004</v>
      </c>
      <c r="H413" s="15">
        <v>820.52759006350004</v>
      </c>
      <c r="I413" s="244">
        <v>571.14212740454002</v>
      </c>
      <c r="J413" s="244">
        <v>571.14212740454002</v>
      </c>
      <c r="K413" s="139">
        <v>2528.1309168165999</v>
      </c>
      <c r="L413" s="139">
        <v>2528.1309168165999</v>
      </c>
      <c r="M413" s="206">
        <v>2545.7707589257002</v>
      </c>
      <c r="N413" s="206">
        <v>2545.7707589257002</v>
      </c>
      <c r="O413" s="139">
        <v>2646.014083432</v>
      </c>
      <c r="P413" s="139">
        <v>2646.014083432</v>
      </c>
      <c r="Q413" s="139">
        <v>1650.92324145827</v>
      </c>
      <c r="R413" s="139">
        <v>1650.92324145827</v>
      </c>
      <c r="S413" s="139">
        <v>1809.7212442569</v>
      </c>
      <c r="T413" s="139">
        <v>1809.7212442569</v>
      </c>
      <c r="U413" s="139">
        <v>2599.753320629</v>
      </c>
      <c r="V413" s="139">
        <v>2496.2538045599999</v>
      </c>
      <c r="W413" s="139">
        <v>2870.1154034000001</v>
      </c>
      <c r="X413" s="15">
        <v>2604.9308442000001</v>
      </c>
      <c r="Y413" s="248">
        <v>3371.6073114000001</v>
      </c>
      <c r="Z413" s="256"/>
      <c r="AA413" s="253">
        <f t="shared" si="6"/>
        <v>1782.1984321852183</v>
      </c>
    </row>
    <row r="414" spans="1:27" ht="12.75" customHeight="1" x14ac:dyDescent="0.2">
      <c r="A414" s="559"/>
      <c r="B414" s="147" t="s">
        <v>225</v>
      </c>
      <c r="C414" s="144">
        <v>21.956217447899999</v>
      </c>
      <c r="D414" s="144">
        <v>21.956217447899999</v>
      </c>
      <c r="E414" s="15">
        <v>43.070896084300003</v>
      </c>
      <c r="F414" s="15">
        <v>43.070896084300003</v>
      </c>
      <c r="G414" s="15">
        <v>8.5395732591800009</v>
      </c>
      <c r="H414" s="15">
        <v>8.5395732591800009</v>
      </c>
      <c r="I414" s="244">
        <v>6.09115835337</v>
      </c>
      <c r="J414" s="244">
        <v>6.09115835337</v>
      </c>
      <c r="K414" s="139">
        <v>14.141687729799999</v>
      </c>
      <c r="L414" s="139">
        <v>14.141687729799999</v>
      </c>
      <c r="M414" s="206">
        <v>1.8479910714300001</v>
      </c>
      <c r="N414" s="206">
        <v>1.8479910714300001</v>
      </c>
      <c r="O414" s="139">
        <v>22.465773809600002</v>
      </c>
      <c r="P414" s="139">
        <v>22.465773809600002</v>
      </c>
      <c r="Q414" s="139">
        <v>25.92934448211</v>
      </c>
      <c r="R414" s="139">
        <v>25.92934448211</v>
      </c>
      <c r="S414" s="139">
        <v>0</v>
      </c>
      <c r="T414" s="139">
        <v>0</v>
      </c>
      <c r="U414" s="139">
        <v>0</v>
      </c>
      <c r="V414" s="139">
        <v>0</v>
      </c>
      <c r="W414" s="139">
        <v>0</v>
      </c>
      <c r="X414" s="15">
        <v>5.7169536000000001</v>
      </c>
      <c r="Y414" s="248">
        <v>0</v>
      </c>
      <c r="Z414" s="256"/>
      <c r="AA414" s="253">
        <f t="shared" si="6"/>
        <v>12.774010351103477</v>
      </c>
    </row>
    <row r="415" spans="1:27" ht="12.75" customHeight="1" thickBot="1" x14ac:dyDescent="0.25">
      <c r="A415" s="560"/>
      <c r="B415" s="148" t="s">
        <v>226</v>
      </c>
      <c r="C415" s="145">
        <v>0</v>
      </c>
      <c r="D415" s="145">
        <v>0</v>
      </c>
      <c r="E415" s="140">
        <v>0</v>
      </c>
      <c r="F415" s="140">
        <v>0</v>
      </c>
      <c r="G415" s="140">
        <v>427.79387429000002</v>
      </c>
      <c r="H415" s="140">
        <v>427.79387429000002</v>
      </c>
      <c r="I415" s="245">
        <v>0</v>
      </c>
      <c r="J415" s="245">
        <v>0</v>
      </c>
      <c r="K415" s="141">
        <v>0</v>
      </c>
      <c r="L415" s="141">
        <v>0</v>
      </c>
      <c r="M415" s="207">
        <v>0</v>
      </c>
      <c r="N415" s="207">
        <v>0</v>
      </c>
      <c r="O415" s="141">
        <v>435.50083705399999</v>
      </c>
      <c r="P415" s="141">
        <v>435.50083705399999</v>
      </c>
      <c r="Q415" s="141">
        <v>0</v>
      </c>
      <c r="R415" s="141">
        <v>0</v>
      </c>
      <c r="S415" s="141">
        <v>0</v>
      </c>
      <c r="T415" s="141">
        <v>0</v>
      </c>
      <c r="U415" s="141">
        <v>265.74989408300002</v>
      </c>
      <c r="V415" s="141">
        <v>84.235229980200003</v>
      </c>
      <c r="W415" s="141">
        <v>74.142018479699999</v>
      </c>
      <c r="X415" s="140">
        <v>15.453640200000001</v>
      </c>
      <c r="Y415" s="249">
        <v>0</v>
      </c>
      <c r="Z415" s="256"/>
      <c r="AA415" s="254">
        <f t="shared" si="6"/>
        <v>94.181313279604339</v>
      </c>
    </row>
    <row r="416" spans="1:27" ht="12.75" customHeight="1" x14ac:dyDescent="0.2">
      <c r="A416" s="559" t="s">
        <v>414</v>
      </c>
      <c r="B416" s="146" t="s">
        <v>223</v>
      </c>
      <c r="C416" s="143">
        <v>0</v>
      </c>
      <c r="D416" s="143">
        <v>0</v>
      </c>
      <c r="E416" s="11">
        <v>0</v>
      </c>
      <c r="F416" s="11">
        <v>0</v>
      </c>
      <c r="G416" s="11">
        <v>0</v>
      </c>
      <c r="H416" s="11">
        <v>0</v>
      </c>
      <c r="I416" s="243">
        <v>0</v>
      </c>
      <c r="J416" s="243">
        <v>0</v>
      </c>
      <c r="K416" s="142">
        <v>2.2194010416599999</v>
      </c>
      <c r="L416" s="142">
        <v>2.2194010416599999</v>
      </c>
      <c r="M416" s="208">
        <v>0</v>
      </c>
      <c r="N416" s="208">
        <v>0</v>
      </c>
      <c r="O416" s="142">
        <v>0</v>
      </c>
      <c r="P416" s="142">
        <v>0</v>
      </c>
      <c r="Q416" s="142">
        <v>0</v>
      </c>
      <c r="R416" s="142">
        <v>0</v>
      </c>
      <c r="S416" s="142">
        <v>0</v>
      </c>
      <c r="T416" s="142">
        <v>0</v>
      </c>
      <c r="U416" s="142">
        <v>0</v>
      </c>
      <c r="V416" s="142">
        <v>0</v>
      </c>
      <c r="W416" s="142">
        <v>0</v>
      </c>
      <c r="X416" s="11">
        <v>0</v>
      </c>
      <c r="Y416" s="247">
        <v>0</v>
      </c>
      <c r="Z416" s="256"/>
      <c r="AA416" s="252">
        <f t="shared" si="6"/>
        <v>0.19299139492695652</v>
      </c>
    </row>
    <row r="417" spans="1:27" ht="12.75" customHeight="1" x14ac:dyDescent="0.2">
      <c r="A417" s="559"/>
      <c r="B417" s="147" t="s">
        <v>224</v>
      </c>
      <c r="C417" s="144">
        <v>0</v>
      </c>
      <c r="D417" s="144">
        <v>0</v>
      </c>
      <c r="E417" s="15">
        <v>0</v>
      </c>
      <c r="F417" s="15">
        <v>0</v>
      </c>
      <c r="G417" s="15">
        <v>21.589806898599999</v>
      </c>
      <c r="H417" s="15">
        <v>21.589806898599999</v>
      </c>
      <c r="I417" s="244">
        <v>99.846126916200006</v>
      </c>
      <c r="J417" s="244">
        <v>99.846126916200006</v>
      </c>
      <c r="K417" s="139">
        <v>84.535400390600003</v>
      </c>
      <c r="L417" s="139">
        <v>84.535400390600003</v>
      </c>
      <c r="M417" s="206">
        <v>54.020002693899997</v>
      </c>
      <c r="N417" s="206">
        <v>54.020002693899997</v>
      </c>
      <c r="O417" s="139">
        <v>12.4479449728</v>
      </c>
      <c r="P417" s="139">
        <v>12.4479449728</v>
      </c>
      <c r="Q417" s="139">
        <v>1.7521587171099999</v>
      </c>
      <c r="R417" s="139">
        <v>1.7521587171099999</v>
      </c>
      <c r="S417" s="139">
        <v>0</v>
      </c>
      <c r="T417" s="139">
        <v>0</v>
      </c>
      <c r="U417" s="139">
        <v>0</v>
      </c>
      <c r="V417" s="139">
        <v>0</v>
      </c>
      <c r="W417" s="139">
        <v>0</v>
      </c>
      <c r="X417" s="15">
        <v>0</v>
      </c>
      <c r="Y417" s="248">
        <v>0</v>
      </c>
      <c r="Z417" s="256"/>
      <c r="AA417" s="253">
        <f t="shared" si="6"/>
        <v>23.842733964279127</v>
      </c>
    </row>
    <row r="418" spans="1:27" ht="12.75" customHeight="1" x14ac:dyDescent="0.2">
      <c r="A418" s="559"/>
      <c r="B418" s="147" t="s">
        <v>225</v>
      </c>
      <c r="C418" s="144">
        <v>0.80417258522799995</v>
      </c>
      <c r="D418" s="144">
        <v>0.80417258522799995</v>
      </c>
      <c r="E418" s="15">
        <v>0</v>
      </c>
      <c r="F418" s="15">
        <v>0</v>
      </c>
      <c r="G418" s="15">
        <v>0</v>
      </c>
      <c r="H418" s="15">
        <v>0</v>
      </c>
      <c r="I418" s="244">
        <v>0</v>
      </c>
      <c r="J418" s="244">
        <v>0</v>
      </c>
      <c r="K418" s="139">
        <v>0</v>
      </c>
      <c r="L418" s="139">
        <v>0</v>
      </c>
      <c r="M418" s="206">
        <v>0</v>
      </c>
      <c r="N418" s="206">
        <v>0</v>
      </c>
      <c r="O418" s="139">
        <v>0</v>
      </c>
      <c r="P418" s="139">
        <v>0</v>
      </c>
      <c r="Q418" s="139">
        <v>0</v>
      </c>
      <c r="R418" s="139">
        <v>0</v>
      </c>
      <c r="S418" s="139">
        <v>1.69325906038</v>
      </c>
      <c r="T418" s="139">
        <v>1.69325906038</v>
      </c>
      <c r="U418" s="139">
        <v>0</v>
      </c>
      <c r="V418" s="139">
        <v>0</v>
      </c>
      <c r="W418" s="139">
        <v>0</v>
      </c>
      <c r="X418" s="15">
        <v>0</v>
      </c>
      <c r="Y418" s="248">
        <v>0</v>
      </c>
      <c r="Z418" s="256"/>
      <c r="AA418" s="253">
        <f t="shared" si="6"/>
        <v>0.21716796918330433</v>
      </c>
    </row>
    <row r="419" spans="1:27" ht="12.75" customHeight="1" thickBot="1" x14ac:dyDescent="0.25">
      <c r="A419" s="560"/>
      <c r="B419" s="148" t="s">
        <v>226</v>
      </c>
      <c r="C419" s="145">
        <v>0</v>
      </c>
      <c r="D419" s="145">
        <v>0</v>
      </c>
      <c r="E419" s="140">
        <v>0</v>
      </c>
      <c r="F419" s="140">
        <v>0</v>
      </c>
      <c r="G419" s="140">
        <v>0</v>
      </c>
      <c r="H419" s="140">
        <v>0</v>
      </c>
      <c r="I419" s="245">
        <v>0</v>
      </c>
      <c r="J419" s="245">
        <v>0</v>
      </c>
      <c r="K419" s="141">
        <v>0</v>
      </c>
      <c r="L419" s="141">
        <v>0</v>
      </c>
      <c r="M419" s="207">
        <v>0</v>
      </c>
      <c r="N419" s="207">
        <v>0</v>
      </c>
      <c r="O419" s="141">
        <v>0</v>
      </c>
      <c r="P419" s="141">
        <v>0</v>
      </c>
      <c r="Q419" s="141">
        <v>0</v>
      </c>
      <c r="R419" s="141">
        <v>0</v>
      </c>
      <c r="S419" s="141">
        <v>0</v>
      </c>
      <c r="T419" s="141">
        <v>0</v>
      </c>
      <c r="U419" s="141">
        <v>0</v>
      </c>
      <c r="V419" s="141">
        <v>0</v>
      </c>
      <c r="W419" s="141">
        <v>0</v>
      </c>
      <c r="X419" s="140">
        <v>0</v>
      </c>
      <c r="Y419" s="249">
        <v>0</v>
      </c>
      <c r="Z419" s="256"/>
      <c r="AA419" s="254">
        <f t="shared" si="6"/>
        <v>0</v>
      </c>
    </row>
    <row r="420" spans="1:27" ht="12.75" customHeight="1" x14ac:dyDescent="0.2">
      <c r="A420" s="559" t="s">
        <v>415</v>
      </c>
      <c r="B420" s="146" t="s">
        <v>223</v>
      </c>
      <c r="C420" s="143">
        <v>205.76744903900001</v>
      </c>
      <c r="D420" s="143">
        <v>205.76744903900001</v>
      </c>
      <c r="E420" s="11">
        <v>205.53792827500001</v>
      </c>
      <c r="F420" s="11">
        <v>205.53792827500001</v>
      </c>
      <c r="G420" s="11">
        <v>110.68664202399999</v>
      </c>
      <c r="H420" s="11">
        <v>110.68664202399999</v>
      </c>
      <c r="I420" s="243">
        <v>163.163636083</v>
      </c>
      <c r="J420" s="243">
        <v>163.163636083</v>
      </c>
      <c r="K420" s="142">
        <v>160.99121977499999</v>
      </c>
      <c r="L420" s="142">
        <v>160.99121977499999</v>
      </c>
      <c r="M420" s="208">
        <v>102.431440931</v>
      </c>
      <c r="N420" s="208">
        <v>102.431440931</v>
      </c>
      <c r="O420" s="142">
        <v>65.177920387</v>
      </c>
      <c r="P420" s="142">
        <v>65.177920387</v>
      </c>
      <c r="Q420" s="142">
        <v>7.7452566964300003</v>
      </c>
      <c r="R420" s="142">
        <v>7.7452566964300003</v>
      </c>
      <c r="S420" s="142">
        <v>55.309013608880001</v>
      </c>
      <c r="T420" s="142">
        <v>55.309013608880001</v>
      </c>
      <c r="U420" s="142">
        <v>46.480951480580003</v>
      </c>
      <c r="V420" s="142">
        <v>43.302780300400002</v>
      </c>
      <c r="W420" s="142">
        <v>67.268150962299998</v>
      </c>
      <c r="X420" s="11">
        <v>80.037350399999994</v>
      </c>
      <c r="Y420" s="247">
        <v>28.531031599999999</v>
      </c>
      <c r="Z420" s="256"/>
      <c r="AA420" s="252">
        <f t="shared" si="6"/>
        <v>105.18440340790872</v>
      </c>
    </row>
    <row r="421" spans="1:27" ht="12.75" customHeight="1" x14ac:dyDescent="0.2">
      <c r="A421" s="559"/>
      <c r="B421" s="147" t="s">
        <v>224</v>
      </c>
      <c r="C421" s="144">
        <v>116.338160022</v>
      </c>
      <c r="D421" s="144">
        <v>116.338160022</v>
      </c>
      <c r="E421" s="15">
        <v>16.486979166699999</v>
      </c>
      <c r="F421" s="15">
        <v>16.486979166699999</v>
      </c>
      <c r="G421" s="15">
        <v>139.28843460120001</v>
      </c>
      <c r="H421" s="15">
        <v>139.28843460120001</v>
      </c>
      <c r="I421" s="244">
        <v>191.9656369306</v>
      </c>
      <c r="J421" s="244">
        <v>191.9656369306</v>
      </c>
      <c r="K421" s="139">
        <v>495.95650982699999</v>
      </c>
      <c r="L421" s="139">
        <v>495.95650982699999</v>
      </c>
      <c r="M421" s="206">
        <v>440.29442886599998</v>
      </c>
      <c r="N421" s="206">
        <v>440.29442886599998</v>
      </c>
      <c r="O421" s="139">
        <v>787.91001674200004</v>
      </c>
      <c r="P421" s="139">
        <v>787.91001674200004</v>
      </c>
      <c r="Q421" s="139">
        <v>377.94523278100002</v>
      </c>
      <c r="R421" s="139">
        <v>377.94523278100002</v>
      </c>
      <c r="S421" s="139">
        <v>489.06741227570001</v>
      </c>
      <c r="T421" s="139">
        <v>489.06741227570001</v>
      </c>
      <c r="U421" s="139">
        <v>752.29045789229997</v>
      </c>
      <c r="V421" s="139">
        <v>359.219724961</v>
      </c>
      <c r="W421" s="139">
        <v>747.19654630399998</v>
      </c>
      <c r="X421" s="15">
        <v>800.37350400000003</v>
      </c>
      <c r="Y421" s="248">
        <v>804.99137280000002</v>
      </c>
      <c r="Z421" s="256"/>
      <c r="AA421" s="253">
        <f t="shared" si="6"/>
        <v>416.28596645137821</v>
      </c>
    </row>
    <row r="422" spans="1:27" ht="12.75" customHeight="1" x14ac:dyDescent="0.2">
      <c r="A422" s="559"/>
      <c r="B422" s="147" t="s">
        <v>225</v>
      </c>
      <c r="C422" s="144">
        <v>14.389207861897001</v>
      </c>
      <c r="D422" s="144">
        <v>14.389207861897001</v>
      </c>
      <c r="E422" s="15">
        <v>40.548380631870003</v>
      </c>
      <c r="F422" s="15">
        <v>40.548380631870003</v>
      </c>
      <c r="G422" s="15">
        <v>32.229030005349998</v>
      </c>
      <c r="H422" s="15">
        <v>32.229030005349998</v>
      </c>
      <c r="I422" s="244">
        <v>4.1290973646099998</v>
      </c>
      <c r="J422" s="244">
        <v>4.1290973646099998</v>
      </c>
      <c r="K422" s="139">
        <v>193.95513556938999</v>
      </c>
      <c r="L422" s="139">
        <v>193.95513556938999</v>
      </c>
      <c r="M422" s="206">
        <v>48.739080025020002</v>
      </c>
      <c r="N422" s="206">
        <v>48.739080025020002</v>
      </c>
      <c r="O422" s="139">
        <v>75.051990327499993</v>
      </c>
      <c r="P422" s="139">
        <v>75.051990327499993</v>
      </c>
      <c r="Q422" s="139">
        <v>9.3758370535700006</v>
      </c>
      <c r="R422" s="139">
        <v>9.3758370535700006</v>
      </c>
      <c r="S422" s="139">
        <v>2.6142236329599999</v>
      </c>
      <c r="T422" s="139">
        <v>2.6142236329599999</v>
      </c>
      <c r="U422" s="139">
        <v>4.8741817250799997</v>
      </c>
      <c r="V422" s="139">
        <v>23.3866507597</v>
      </c>
      <c r="W422" s="139">
        <v>35.1904594608</v>
      </c>
      <c r="X422" s="15">
        <v>31.889881800000001</v>
      </c>
      <c r="Y422" s="248">
        <v>0</v>
      </c>
      <c r="Z422" s="256"/>
      <c r="AA422" s="253">
        <f t="shared" si="6"/>
        <v>40.756745160431045</v>
      </c>
    </row>
    <row r="423" spans="1:27" ht="12.75" customHeight="1" thickBot="1" x14ac:dyDescent="0.25">
      <c r="A423" s="560"/>
      <c r="B423" s="148" t="s">
        <v>226</v>
      </c>
      <c r="C423" s="145">
        <v>0</v>
      </c>
      <c r="D423" s="145">
        <v>0</v>
      </c>
      <c r="E423" s="140">
        <v>0</v>
      </c>
      <c r="F423" s="140">
        <v>0</v>
      </c>
      <c r="G423" s="140">
        <v>0</v>
      </c>
      <c r="H423" s="140">
        <v>0</v>
      </c>
      <c r="I423" s="245">
        <v>0</v>
      </c>
      <c r="J423" s="245">
        <v>0</v>
      </c>
      <c r="K423" s="141">
        <v>0</v>
      </c>
      <c r="L423" s="141">
        <v>0</v>
      </c>
      <c r="M423" s="207">
        <v>0</v>
      </c>
      <c r="N423" s="207">
        <v>0</v>
      </c>
      <c r="O423" s="141">
        <v>1.4041108631000001</v>
      </c>
      <c r="P423" s="141">
        <v>1.4041108631000001</v>
      </c>
      <c r="Q423" s="141">
        <v>0</v>
      </c>
      <c r="R423" s="141">
        <v>0</v>
      </c>
      <c r="S423" s="141">
        <v>0</v>
      </c>
      <c r="T423" s="141">
        <v>0</v>
      </c>
      <c r="U423" s="141">
        <v>0</v>
      </c>
      <c r="V423" s="141">
        <v>0</v>
      </c>
      <c r="W423" s="141">
        <v>0</v>
      </c>
      <c r="X423" s="140">
        <v>0</v>
      </c>
      <c r="Y423" s="249">
        <v>0</v>
      </c>
      <c r="Z423" s="256"/>
      <c r="AA423" s="254">
        <f t="shared" si="6"/>
        <v>0.12209659679130436</v>
      </c>
    </row>
    <row r="424" spans="1:27" ht="12.75" customHeight="1" x14ac:dyDescent="0.2">
      <c r="A424" s="559" t="s">
        <v>416</v>
      </c>
      <c r="B424" s="146" t="s">
        <v>223</v>
      </c>
      <c r="C424" s="143">
        <v>106.11568453408999</v>
      </c>
      <c r="D424" s="143">
        <v>106.11568453408999</v>
      </c>
      <c r="E424" s="11">
        <v>98.188122337199999</v>
      </c>
      <c r="F424" s="11">
        <v>98.188122337199999</v>
      </c>
      <c r="G424" s="11">
        <v>86.493827387899998</v>
      </c>
      <c r="H424" s="11">
        <v>86.493827387899998</v>
      </c>
      <c r="I424" s="243">
        <v>70.38671875</v>
      </c>
      <c r="J424" s="243">
        <v>70.38671875</v>
      </c>
      <c r="K424" s="142">
        <v>168.20681966174999</v>
      </c>
      <c r="L424" s="142">
        <v>168.20681966174999</v>
      </c>
      <c r="M424" s="208">
        <v>41.523572198300002</v>
      </c>
      <c r="N424" s="208">
        <v>41.523572198300002</v>
      </c>
      <c r="O424" s="142">
        <v>23.4515055215</v>
      </c>
      <c r="P424" s="142">
        <v>23.4515055215</v>
      </c>
      <c r="Q424" s="142">
        <v>27.294536857099999</v>
      </c>
      <c r="R424" s="142">
        <v>27.294536857099999</v>
      </c>
      <c r="S424" s="142">
        <v>26.851326860494002</v>
      </c>
      <c r="T424" s="142">
        <v>26.851326860494002</v>
      </c>
      <c r="U424" s="142">
        <v>5.8457061797399996</v>
      </c>
      <c r="V424" s="142">
        <v>33.615510087499999</v>
      </c>
      <c r="W424" s="142">
        <v>41.8515625</v>
      </c>
      <c r="X424" s="11">
        <v>64.316604799999993</v>
      </c>
      <c r="Y424" s="247">
        <v>4.7627778000000003</v>
      </c>
      <c r="Z424" s="256"/>
      <c r="AA424" s="252">
        <f t="shared" si="6"/>
        <v>62.931147373213385</v>
      </c>
    </row>
    <row r="425" spans="1:27" ht="12.75" customHeight="1" x14ac:dyDescent="0.2">
      <c r="A425" s="559"/>
      <c r="B425" s="147" t="s">
        <v>224</v>
      </c>
      <c r="C425" s="144">
        <v>0</v>
      </c>
      <c r="D425" s="144">
        <v>0</v>
      </c>
      <c r="E425" s="15">
        <v>95.722035256300003</v>
      </c>
      <c r="F425" s="15">
        <v>95.722035256300003</v>
      </c>
      <c r="G425" s="15">
        <v>2.1805166568400001</v>
      </c>
      <c r="H425" s="15">
        <v>2.1805166568400001</v>
      </c>
      <c r="I425" s="244">
        <v>0.97749361242199995</v>
      </c>
      <c r="J425" s="244">
        <v>0.97749361242199995</v>
      </c>
      <c r="K425" s="139">
        <v>75.340738932199997</v>
      </c>
      <c r="L425" s="139">
        <v>75.340738932199997</v>
      </c>
      <c r="M425" s="206">
        <v>3.41109913793</v>
      </c>
      <c r="N425" s="206">
        <v>3.41109913793</v>
      </c>
      <c r="O425" s="139">
        <v>8.7800480769000003E-2</v>
      </c>
      <c r="P425" s="139">
        <v>8.7800480769000003E-2</v>
      </c>
      <c r="Q425" s="139">
        <v>0</v>
      </c>
      <c r="R425" s="139">
        <v>0</v>
      </c>
      <c r="S425" s="139">
        <v>13.338128387899999</v>
      </c>
      <c r="T425" s="139">
        <v>13.338128387899999</v>
      </c>
      <c r="U425" s="139">
        <v>0</v>
      </c>
      <c r="V425" s="139">
        <v>2.5773718990400001</v>
      </c>
      <c r="W425" s="139">
        <v>0</v>
      </c>
      <c r="X425" s="15">
        <v>316.79886920000001</v>
      </c>
      <c r="Y425" s="248">
        <v>2.0545315999999998</v>
      </c>
      <c r="Z425" s="256"/>
      <c r="AA425" s="253">
        <f t="shared" si="6"/>
        <v>30.588973809902694</v>
      </c>
    </row>
    <row r="426" spans="1:27" ht="12.75" customHeight="1" x14ac:dyDescent="0.2">
      <c r="A426" s="559"/>
      <c r="B426" s="147" t="s">
        <v>225</v>
      </c>
      <c r="C426" s="144">
        <v>0</v>
      </c>
      <c r="D426" s="144">
        <v>0</v>
      </c>
      <c r="E426" s="15">
        <v>4.6046474358909997</v>
      </c>
      <c r="F426" s="15">
        <v>4.6046474358909997</v>
      </c>
      <c r="G426" s="15">
        <v>3.7957141804200001</v>
      </c>
      <c r="H426" s="15">
        <v>3.7957141804200001</v>
      </c>
      <c r="I426" s="244">
        <v>7.51066848467</v>
      </c>
      <c r="J426" s="244">
        <v>7.51066848467</v>
      </c>
      <c r="K426" s="139">
        <v>40.781494140600003</v>
      </c>
      <c r="L426" s="139">
        <v>40.781494140600003</v>
      </c>
      <c r="M426" s="206">
        <v>12.4363648019</v>
      </c>
      <c r="N426" s="206">
        <v>12.4363648019</v>
      </c>
      <c r="O426" s="139">
        <v>10.78355325041</v>
      </c>
      <c r="P426" s="139">
        <v>10.78355325041</v>
      </c>
      <c r="Q426" s="139">
        <v>2.2527754934200002</v>
      </c>
      <c r="R426" s="139">
        <v>2.2527754934200002</v>
      </c>
      <c r="S426" s="139">
        <v>0</v>
      </c>
      <c r="T426" s="139">
        <v>0</v>
      </c>
      <c r="U426" s="139">
        <v>0</v>
      </c>
      <c r="V426" s="139">
        <v>26.4866090901</v>
      </c>
      <c r="W426" s="139">
        <v>10.754727450300001</v>
      </c>
      <c r="X426" s="15">
        <v>63.093667600000003</v>
      </c>
      <c r="Y426" s="248">
        <v>2.739376</v>
      </c>
      <c r="Z426" s="256"/>
      <c r="AA426" s="253">
        <f t="shared" si="6"/>
        <v>11.626296335435738</v>
      </c>
    </row>
    <row r="427" spans="1:27" ht="12.75" customHeight="1" thickBot="1" x14ac:dyDescent="0.25">
      <c r="A427" s="560"/>
      <c r="B427" s="148" t="s">
        <v>226</v>
      </c>
      <c r="C427" s="145">
        <v>0</v>
      </c>
      <c r="D427" s="145">
        <v>0</v>
      </c>
      <c r="E427" s="140">
        <v>0</v>
      </c>
      <c r="F427" s="140">
        <v>0</v>
      </c>
      <c r="G427" s="140">
        <v>0</v>
      </c>
      <c r="H427" s="140">
        <v>0</v>
      </c>
      <c r="I427" s="245">
        <v>31.705729166699999</v>
      </c>
      <c r="J427" s="245">
        <v>31.705729166699999</v>
      </c>
      <c r="K427" s="141">
        <v>0</v>
      </c>
      <c r="L427" s="141">
        <v>0</v>
      </c>
      <c r="M427" s="207">
        <v>845.00141433199997</v>
      </c>
      <c r="N427" s="207">
        <v>845.00141433199997</v>
      </c>
      <c r="O427" s="141">
        <v>155.76473335599999</v>
      </c>
      <c r="P427" s="141">
        <v>155.76473335599999</v>
      </c>
      <c r="Q427" s="141">
        <v>0</v>
      </c>
      <c r="R427" s="141">
        <v>0</v>
      </c>
      <c r="S427" s="141">
        <v>0</v>
      </c>
      <c r="T427" s="141">
        <v>0</v>
      </c>
      <c r="U427" s="141">
        <v>0</v>
      </c>
      <c r="V427" s="141">
        <v>1382.01971488</v>
      </c>
      <c r="W427" s="141">
        <v>0</v>
      </c>
      <c r="X427" s="140">
        <v>0</v>
      </c>
      <c r="Y427" s="249">
        <v>0</v>
      </c>
      <c r="Z427" s="256"/>
      <c r="AA427" s="254">
        <f t="shared" si="6"/>
        <v>149.8679768951913</v>
      </c>
    </row>
    <row r="428" spans="1:27" ht="12.75" customHeight="1" x14ac:dyDescent="0.2">
      <c r="A428" s="559" t="s">
        <v>417</v>
      </c>
      <c r="B428" s="146" t="s">
        <v>223</v>
      </c>
      <c r="C428" s="143">
        <v>0</v>
      </c>
      <c r="D428" s="143">
        <v>0</v>
      </c>
      <c r="E428" s="11">
        <v>0</v>
      </c>
      <c r="F428" s="11">
        <v>0</v>
      </c>
      <c r="G428" s="11">
        <v>0</v>
      </c>
      <c r="H428" s="11">
        <v>0</v>
      </c>
      <c r="I428" s="243">
        <v>0</v>
      </c>
      <c r="J428" s="243">
        <v>0</v>
      </c>
      <c r="K428" s="142">
        <v>0</v>
      </c>
      <c r="L428" s="142">
        <v>0</v>
      </c>
      <c r="M428" s="208">
        <v>0</v>
      </c>
      <c r="N428" s="208">
        <v>0</v>
      </c>
      <c r="O428" s="142">
        <v>0</v>
      </c>
      <c r="P428" s="142">
        <v>0</v>
      </c>
      <c r="Q428" s="142">
        <v>0</v>
      </c>
      <c r="R428" s="142">
        <v>0</v>
      </c>
      <c r="S428" s="142">
        <v>0</v>
      </c>
      <c r="T428" s="142">
        <v>0</v>
      </c>
      <c r="U428" s="142">
        <v>0</v>
      </c>
      <c r="V428" s="142">
        <v>0</v>
      </c>
      <c r="W428" s="142">
        <v>0</v>
      </c>
      <c r="X428" s="11">
        <v>0</v>
      </c>
      <c r="Y428" s="247">
        <v>0</v>
      </c>
      <c r="Z428" s="256"/>
      <c r="AA428" s="252">
        <f t="shared" si="6"/>
        <v>0</v>
      </c>
    </row>
    <row r="429" spans="1:27" ht="12.75" customHeight="1" x14ac:dyDescent="0.2">
      <c r="A429" s="559"/>
      <c r="B429" s="147" t="s">
        <v>224</v>
      </c>
      <c r="C429" s="144">
        <v>0</v>
      </c>
      <c r="D429" s="144">
        <v>0</v>
      </c>
      <c r="E429" s="15">
        <v>0</v>
      </c>
      <c r="F429" s="15">
        <v>0</v>
      </c>
      <c r="G429" s="15">
        <v>0</v>
      </c>
      <c r="H429" s="15">
        <v>0</v>
      </c>
      <c r="I429" s="244">
        <v>0</v>
      </c>
      <c r="J429" s="244">
        <v>0</v>
      </c>
      <c r="K429" s="139">
        <v>0</v>
      </c>
      <c r="L429" s="139">
        <v>0</v>
      </c>
      <c r="M429" s="206">
        <v>0</v>
      </c>
      <c r="N429" s="206">
        <v>0</v>
      </c>
      <c r="O429" s="139">
        <v>0</v>
      </c>
      <c r="P429" s="139">
        <v>0</v>
      </c>
      <c r="Q429" s="139">
        <v>0</v>
      </c>
      <c r="R429" s="139">
        <v>0</v>
      </c>
      <c r="S429" s="139">
        <v>0</v>
      </c>
      <c r="T429" s="139">
        <v>0</v>
      </c>
      <c r="U429" s="139">
        <v>0</v>
      </c>
      <c r="V429" s="139">
        <v>0</v>
      </c>
      <c r="W429" s="139">
        <v>0</v>
      </c>
      <c r="X429" s="15">
        <v>0</v>
      </c>
      <c r="Y429" s="248">
        <v>0</v>
      </c>
      <c r="Z429" s="256"/>
      <c r="AA429" s="253">
        <f t="shared" si="6"/>
        <v>0</v>
      </c>
    </row>
    <row r="430" spans="1:27" ht="12.75" customHeight="1" x14ac:dyDescent="0.2">
      <c r="A430" s="559"/>
      <c r="B430" s="147" t="s">
        <v>225</v>
      </c>
      <c r="C430" s="144">
        <v>0</v>
      </c>
      <c r="D430" s="144">
        <v>0</v>
      </c>
      <c r="E430" s="15">
        <v>0</v>
      </c>
      <c r="F430" s="15">
        <v>0</v>
      </c>
      <c r="G430" s="15">
        <v>1.36730957031</v>
      </c>
      <c r="H430" s="15">
        <v>1.36730957031</v>
      </c>
      <c r="I430" s="244">
        <v>0.28067366803299998</v>
      </c>
      <c r="J430" s="244">
        <v>0.28067366803299998</v>
      </c>
      <c r="K430" s="139">
        <v>0</v>
      </c>
      <c r="L430" s="139">
        <v>0</v>
      </c>
      <c r="M430" s="206">
        <v>0</v>
      </c>
      <c r="N430" s="206">
        <v>0</v>
      </c>
      <c r="O430" s="139">
        <v>3.04557917668</v>
      </c>
      <c r="P430" s="139">
        <v>3.04557917668</v>
      </c>
      <c r="Q430" s="139">
        <v>0</v>
      </c>
      <c r="R430" s="139">
        <v>0</v>
      </c>
      <c r="S430" s="139">
        <v>0</v>
      </c>
      <c r="T430" s="139">
        <v>0</v>
      </c>
      <c r="U430" s="139">
        <v>0.71289400756400001</v>
      </c>
      <c r="V430" s="139">
        <v>0</v>
      </c>
      <c r="W430" s="139">
        <v>0</v>
      </c>
      <c r="X430" s="15">
        <v>0</v>
      </c>
      <c r="Y430" s="248">
        <v>0</v>
      </c>
      <c r="Z430" s="256"/>
      <c r="AA430" s="253">
        <f t="shared" si="6"/>
        <v>0.43913125380913043</v>
      </c>
    </row>
    <row r="431" spans="1:27" ht="12.75" customHeight="1" thickBot="1" x14ac:dyDescent="0.25">
      <c r="A431" s="560"/>
      <c r="B431" s="148" t="s">
        <v>226</v>
      </c>
      <c r="C431" s="145">
        <v>0</v>
      </c>
      <c r="D431" s="145">
        <v>0</v>
      </c>
      <c r="E431" s="140">
        <v>0</v>
      </c>
      <c r="F431" s="140">
        <v>0</v>
      </c>
      <c r="G431" s="140">
        <v>0</v>
      </c>
      <c r="H431" s="140">
        <v>0</v>
      </c>
      <c r="I431" s="245">
        <v>0</v>
      </c>
      <c r="J431" s="245">
        <v>0</v>
      </c>
      <c r="K431" s="141">
        <v>0</v>
      </c>
      <c r="L431" s="141">
        <v>0</v>
      </c>
      <c r="M431" s="207">
        <v>0</v>
      </c>
      <c r="N431" s="207">
        <v>0</v>
      </c>
      <c r="O431" s="141">
        <v>0</v>
      </c>
      <c r="P431" s="141">
        <v>0</v>
      </c>
      <c r="Q431" s="141">
        <v>0</v>
      </c>
      <c r="R431" s="141">
        <v>0</v>
      </c>
      <c r="S431" s="141">
        <v>0</v>
      </c>
      <c r="T431" s="141">
        <v>0</v>
      </c>
      <c r="U431" s="141">
        <v>0</v>
      </c>
      <c r="V431" s="141">
        <v>0</v>
      </c>
      <c r="W431" s="141">
        <v>0</v>
      </c>
      <c r="X431" s="140">
        <v>0</v>
      </c>
      <c r="Y431" s="249">
        <v>0</v>
      </c>
      <c r="Z431" s="256"/>
      <c r="AA431" s="254">
        <f t="shared" si="6"/>
        <v>0</v>
      </c>
    </row>
    <row r="432" spans="1:27" ht="12.75" customHeight="1" x14ac:dyDescent="0.2">
      <c r="A432" s="559" t="s">
        <v>418</v>
      </c>
      <c r="B432" s="146" t="s">
        <v>223</v>
      </c>
      <c r="C432" s="143">
        <v>0</v>
      </c>
      <c r="D432" s="143">
        <v>0</v>
      </c>
      <c r="E432" s="11">
        <v>24.877213358999999</v>
      </c>
      <c r="F432" s="11">
        <v>24.877213358999999</v>
      </c>
      <c r="G432" s="11">
        <v>0</v>
      </c>
      <c r="H432" s="11">
        <v>0</v>
      </c>
      <c r="I432" s="243">
        <v>0.96031775841400002</v>
      </c>
      <c r="J432" s="243">
        <v>0.96031775841400002</v>
      </c>
      <c r="K432" s="142">
        <v>1.8463924632299999</v>
      </c>
      <c r="L432" s="142">
        <v>1.8463924632299999</v>
      </c>
      <c r="M432" s="208">
        <v>7.0114955357099999</v>
      </c>
      <c r="N432" s="208">
        <v>7.0114955357099999</v>
      </c>
      <c r="O432" s="142">
        <v>5.4245541079970003</v>
      </c>
      <c r="P432" s="142">
        <v>5.4245541079970003</v>
      </c>
      <c r="Q432" s="142">
        <v>1.1655204665500001</v>
      </c>
      <c r="R432" s="142">
        <v>1.1655204665500001</v>
      </c>
      <c r="S432" s="142">
        <v>70.398055426799999</v>
      </c>
      <c r="T432" s="142">
        <v>70.398055426799999</v>
      </c>
      <c r="U432" s="142">
        <v>28.128753110800002</v>
      </c>
      <c r="V432" s="142">
        <v>0</v>
      </c>
      <c r="W432" s="142">
        <v>31.388671875099998</v>
      </c>
      <c r="X432" s="11">
        <v>13.69688</v>
      </c>
      <c r="Y432" s="247">
        <v>0</v>
      </c>
      <c r="Z432" s="256"/>
      <c r="AA432" s="252">
        <f t="shared" si="6"/>
        <v>12.894843618317479</v>
      </c>
    </row>
    <row r="433" spans="1:27" ht="12.75" customHeight="1" x14ac:dyDescent="0.2">
      <c r="A433" s="559"/>
      <c r="B433" s="147" t="s">
        <v>224</v>
      </c>
      <c r="C433" s="144">
        <v>0</v>
      </c>
      <c r="D433" s="144">
        <v>0</v>
      </c>
      <c r="E433" s="15">
        <v>0</v>
      </c>
      <c r="F433" s="15">
        <v>0</v>
      </c>
      <c r="G433" s="15">
        <v>0</v>
      </c>
      <c r="H433" s="15">
        <v>0</v>
      </c>
      <c r="I433" s="244">
        <v>0</v>
      </c>
      <c r="J433" s="244">
        <v>0</v>
      </c>
      <c r="K433" s="139">
        <v>0</v>
      </c>
      <c r="L433" s="139">
        <v>0</v>
      </c>
      <c r="M433" s="206">
        <v>0</v>
      </c>
      <c r="N433" s="206">
        <v>0</v>
      </c>
      <c r="O433" s="139">
        <v>0</v>
      </c>
      <c r="P433" s="139">
        <v>0</v>
      </c>
      <c r="Q433" s="139">
        <v>0</v>
      </c>
      <c r="R433" s="139">
        <v>0</v>
      </c>
      <c r="S433" s="139">
        <v>0</v>
      </c>
      <c r="T433" s="139">
        <v>0</v>
      </c>
      <c r="U433" s="139">
        <v>0</v>
      </c>
      <c r="V433" s="139">
        <v>0</v>
      </c>
      <c r="W433" s="139">
        <v>0</v>
      </c>
      <c r="X433" s="15">
        <v>0</v>
      </c>
      <c r="Y433" s="248">
        <v>0</v>
      </c>
      <c r="Z433" s="256"/>
      <c r="AA433" s="253">
        <f t="shared" si="6"/>
        <v>0</v>
      </c>
    </row>
    <row r="434" spans="1:27" ht="12.75" customHeight="1" x14ac:dyDescent="0.2">
      <c r="A434" s="559"/>
      <c r="B434" s="147" t="s">
        <v>225</v>
      </c>
      <c r="C434" s="144">
        <v>0</v>
      </c>
      <c r="D434" s="144">
        <v>0</v>
      </c>
      <c r="E434" s="15">
        <v>21.195257713882</v>
      </c>
      <c r="F434" s="15">
        <v>21.195257713882</v>
      </c>
      <c r="G434" s="15">
        <v>13.2558771307</v>
      </c>
      <c r="H434" s="15">
        <v>13.2558771307</v>
      </c>
      <c r="I434" s="244">
        <v>0</v>
      </c>
      <c r="J434" s="244">
        <v>0</v>
      </c>
      <c r="K434" s="139">
        <v>87.358811790600001</v>
      </c>
      <c r="L434" s="139">
        <v>87.358811790600001</v>
      </c>
      <c r="M434" s="206">
        <v>20.273549107129998</v>
      </c>
      <c r="N434" s="206">
        <v>20.273549107129998</v>
      </c>
      <c r="O434" s="139">
        <v>2.9486328124900001</v>
      </c>
      <c r="P434" s="139">
        <v>2.9486328124900001</v>
      </c>
      <c r="Q434" s="139">
        <v>0.24546370967799999</v>
      </c>
      <c r="R434" s="139">
        <v>0.24546370967799999</v>
      </c>
      <c r="S434" s="139">
        <v>0</v>
      </c>
      <c r="T434" s="139">
        <v>0</v>
      </c>
      <c r="U434" s="139">
        <v>25.288391016399999</v>
      </c>
      <c r="V434" s="139">
        <v>14.465084493199999</v>
      </c>
      <c r="W434" s="139">
        <v>33.803185096299998</v>
      </c>
      <c r="X434" s="15">
        <v>5.2048144000000001</v>
      </c>
      <c r="Y434" s="248">
        <v>0</v>
      </c>
      <c r="Z434" s="256"/>
      <c r="AA434" s="253">
        <f t="shared" si="6"/>
        <v>16.057246066733047</v>
      </c>
    </row>
    <row r="435" spans="1:27" ht="12.75" customHeight="1" thickBot="1" x14ac:dyDescent="0.25">
      <c r="A435" s="560"/>
      <c r="B435" s="148" t="s">
        <v>226</v>
      </c>
      <c r="C435" s="145">
        <v>0</v>
      </c>
      <c r="D435" s="145">
        <v>0</v>
      </c>
      <c r="E435" s="140">
        <v>0</v>
      </c>
      <c r="F435" s="140">
        <v>0</v>
      </c>
      <c r="G435" s="140">
        <v>15.4608664773</v>
      </c>
      <c r="H435" s="140">
        <v>15.4608664773</v>
      </c>
      <c r="I435" s="245">
        <v>0</v>
      </c>
      <c r="J435" s="245">
        <v>0</v>
      </c>
      <c r="K435" s="141">
        <v>27.569996553300001</v>
      </c>
      <c r="L435" s="141">
        <v>27.569996553300001</v>
      </c>
      <c r="M435" s="207">
        <v>19.322377232099999</v>
      </c>
      <c r="N435" s="207">
        <v>19.322377232099999</v>
      </c>
      <c r="O435" s="141">
        <v>23.969531249999999</v>
      </c>
      <c r="P435" s="141">
        <v>23.969531249999999</v>
      </c>
      <c r="Q435" s="141">
        <v>0</v>
      </c>
      <c r="R435" s="141">
        <v>0</v>
      </c>
      <c r="S435" s="141">
        <v>0</v>
      </c>
      <c r="T435" s="141">
        <v>0</v>
      </c>
      <c r="U435" s="141">
        <v>99.804729223300001</v>
      </c>
      <c r="V435" s="141">
        <v>0</v>
      </c>
      <c r="W435" s="141">
        <v>0</v>
      </c>
      <c r="X435" s="140">
        <v>359.26916240000003</v>
      </c>
      <c r="Y435" s="249">
        <v>0</v>
      </c>
      <c r="Z435" s="256"/>
      <c r="AA435" s="254">
        <f t="shared" si="6"/>
        <v>27.466062376030436</v>
      </c>
    </row>
    <row r="436" spans="1:27" ht="12.75" customHeight="1" x14ac:dyDescent="0.2">
      <c r="A436" s="561" t="s">
        <v>419</v>
      </c>
      <c r="B436" s="167" t="s">
        <v>223</v>
      </c>
      <c r="C436" s="143">
        <v>0</v>
      </c>
      <c r="D436" s="143">
        <v>0</v>
      </c>
      <c r="E436" s="11">
        <v>0</v>
      </c>
      <c r="F436" s="11">
        <v>0</v>
      </c>
      <c r="G436" s="11">
        <v>0</v>
      </c>
      <c r="H436" s="11">
        <v>0</v>
      </c>
      <c r="I436" s="243">
        <v>0</v>
      </c>
      <c r="J436" s="243">
        <v>0</v>
      </c>
      <c r="K436" s="142">
        <v>0</v>
      </c>
      <c r="L436" s="142">
        <v>0</v>
      </c>
      <c r="M436" s="208">
        <v>0</v>
      </c>
      <c r="N436" s="208">
        <v>0</v>
      </c>
      <c r="O436" s="142">
        <v>0</v>
      </c>
      <c r="P436" s="142">
        <v>0</v>
      </c>
      <c r="Q436" s="142">
        <v>0</v>
      </c>
      <c r="R436" s="142">
        <v>0</v>
      </c>
      <c r="S436" s="142">
        <v>0</v>
      </c>
      <c r="T436" s="142">
        <v>0</v>
      </c>
      <c r="U436" s="142">
        <v>1.3239460140499999</v>
      </c>
      <c r="V436" s="142">
        <v>0</v>
      </c>
      <c r="W436" s="142">
        <v>0</v>
      </c>
      <c r="X436" s="11">
        <v>0</v>
      </c>
      <c r="Y436" s="247">
        <v>0</v>
      </c>
      <c r="Z436" s="256"/>
      <c r="AA436" s="252">
        <f t="shared" si="6"/>
        <v>5.7562870176086953E-2</v>
      </c>
    </row>
    <row r="437" spans="1:27" ht="12.75" customHeight="1" x14ac:dyDescent="0.2">
      <c r="A437" s="559"/>
      <c r="B437" s="168" t="s">
        <v>224</v>
      </c>
      <c r="C437" s="144">
        <v>0</v>
      </c>
      <c r="D437" s="144">
        <v>0</v>
      </c>
      <c r="E437" s="15">
        <v>0</v>
      </c>
      <c r="F437" s="15">
        <v>0</v>
      </c>
      <c r="G437" s="15">
        <v>0</v>
      </c>
      <c r="H437" s="15">
        <v>0</v>
      </c>
      <c r="I437" s="244">
        <v>0</v>
      </c>
      <c r="J437" s="244">
        <v>0</v>
      </c>
      <c r="K437" s="139">
        <v>0</v>
      </c>
      <c r="L437" s="139">
        <v>0</v>
      </c>
      <c r="M437" s="206">
        <v>0</v>
      </c>
      <c r="N437" s="206">
        <v>0</v>
      </c>
      <c r="O437" s="139">
        <v>0</v>
      </c>
      <c r="P437" s="139">
        <v>0</v>
      </c>
      <c r="Q437" s="139">
        <v>0</v>
      </c>
      <c r="R437" s="139">
        <v>0</v>
      </c>
      <c r="S437" s="139">
        <v>0</v>
      </c>
      <c r="T437" s="139">
        <v>0</v>
      </c>
      <c r="U437" s="139">
        <v>0</v>
      </c>
      <c r="V437" s="139">
        <v>0</v>
      </c>
      <c r="W437" s="139">
        <v>0</v>
      </c>
      <c r="X437" s="15">
        <v>0</v>
      </c>
      <c r="Y437" s="248">
        <v>0.2370612</v>
      </c>
      <c r="Z437" s="256"/>
      <c r="AA437" s="253">
        <f t="shared" si="6"/>
        <v>1.0307008695652174E-2</v>
      </c>
    </row>
    <row r="438" spans="1:27" ht="12.75" customHeight="1" x14ac:dyDescent="0.2">
      <c r="A438" s="559"/>
      <c r="B438" s="168" t="s">
        <v>225</v>
      </c>
      <c r="C438" s="144">
        <v>0.70086348684199995</v>
      </c>
      <c r="D438" s="144">
        <v>0.70086348684199995</v>
      </c>
      <c r="E438" s="15">
        <v>4.8082861712599998</v>
      </c>
      <c r="F438" s="15">
        <v>4.8082861712599998</v>
      </c>
      <c r="G438" s="15">
        <v>1.070068359377</v>
      </c>
      <c r="H438" s="15">
        <v>1.070068359377</v>
      </c>
      <c r="I438" s="244">
        <v>1.9647156762310001</v>
      </c>
      <c r="J438" s="244">
        <v>1.9647156762310001</v>
      </c>
      <c r="K438" s="139">
        <v>0.95117187499800004</v>
      </c>
      <c r="L438" s="139">
        <v>0.95117187499800004</v>
      </c>
      <c r="M438" s="206">
        <v>1.29705255682</v>
      </c>
      <c r="N438" s="206">
        <v>1.29705255682</v>
      </c>
      <c r="O438" s="139">
        <v>0.71337890625</v>
      </c>
      <c r="P438" s="139">
        <v>0.71337890625</v>
      </c>
      <c r="Q438" s="139">
        <v>0.70086348684199995</v>
      </c>
      <c r="R438" s="139">
        <v>0.70086348684199995</v>
      </c>
      <c r="S438" s="139">
        <v>0</v>
      </c>
      <c r="T438" s="139">
        <v>0</v>
      </c>
      <c r="U438" s="139">
        <v>0</v>
      </c>
      <c r="V438" s="139">
        <v>0</v>
      </c>
      <c r="W438" s="139">
        <v>0</v>
      </c>
      <c r="X438" s="15">
        <v>0</v>
      </c>
      <c r="Y438" s="248">
        <v>0.79020400000000002</v>
      </c>
      <c r="Z438" s="256"/>
      <c r="AA438" s="253">
        <f t="shared" si="6"/>
        <v>1.0957828277060868</v>
      </c>
    </row>
    <row r="439" spans="1:27" ht="12.75" customHeight="1" thickBot="1" x14ac:dyDescent="0.25">
      <c r="A439" s="560"/>
      <c r="B439" s="169" t="s">
        <v>226</v>
      </c>
      <c r="C439" s="145">
        <v>13.491622121700001</v>
      </c>
      <c r="D439" s="145">
        <v>13.491622121700001</v>
      </c>
      <c r="E439" s="140">
        <v>68.304625984200001</v>
      </c>
      <c r="F439" s="140">
        <v>68.304625984200001</v>
      </c>
      <c r="G439" s="140">
        <v>0</v>
      </c>
      <c r="H439" s="140">
        <v>0</v>
      </c>
      <c r="I439" s="245">
        <v>1.56709464652</v>
      </c>
      <c r="J439" s="245">
        <v>1.56709464652</v>
      </c>
      <c r="K439" s="141">
        <v>0</v>
      </c>
      <c r="L439" s="141">
        <v>0</v>
      </c>
      <c r="M439" s="207">
        <v>0</v>
      </c>
      <c r="N439" s="207">
        <v>0</v>
      </c>
      <c r="O439" s="141">
        <v>5.2405911959199996</v>
      </c>
      <c r="P439" s="141">
        <v>5.2405911959199996</v>
      </c>
      <c r="Q439" s="141">
        <v>39.048108552599999</v>
      </c>
      <c r="R439" s="141">
        <v>39.048108552599999</v>
      </c>
      <c r="S439" s="141">
        <v>32.8160123806</v>
      </c>
      <c r="T439" s="141">
        <v>32.8160123806</v>
      </c>
      <c r="U439" s="141">
        <v>0</v>
      </c>
      <c r="V439" s="141">
        <v>68.933435440099998</v>
      </c>
      <c r="W439" s="141">
        <v>0</v>
      </c>
      <c r="X439" s="140">
        <v>2.5286528000000001</v>
      </c>
      <c r="Y439" s="249">
        <v>0</v>
      </c>
      <c r="Z439" s="256"/>
      <c r="AA439" s="254">
        <f t="shared" si="6"/>
        <v>17.060791217529562</v>
      </c>
    </row>
    <row r="440" spans="1:27" ht="12.75" customHeight="1" x14ac:dyDescent="0.2">
      <c r="A440" s="559" t="s">
        <v>420</v>
      </c>
      <c r="B440" s="146" t="s">
        <v>223</v>
      </c>
      <c r="C440" s="143">
        <v>143.671819723</v>
      </c>
      <c r="D440" s="143">
        <v>143.671819723</v>
      </c>
      <c r="E440" s="11">
        <v>272.60525926600002</v>
      </c>
      <c r="F440" s="11">
        <v>272.60525926600002</v>
      </c>
      <c r="G440" s="11">
        <v>150.58780184599999</v>
      </c>
      <c r="H440" s="11">
        <v>150.58780184599999</v>
      </c>
      <c r="I440" s="243">
        <v>74.972726004405999</v>
      </c>
      <c r="J440" s="243">
        <v>74.972726004405999</v>
      </c>
      <c r="K440" s="142">
        <v>500.16254021140003</v>
      </c>
      <c r="L440" s="142">
        <v>500.16254021140003</v>
      </c>
      <c r="M440" s="208">
        <v>102.80100203799999</v>
      </c>
      <c r="N440" s="208">
        <v>102.80100203799999</v>
      </c>
      <c r="O440" s="142">
        <v>112.49436598600001</v>
      </c>
      <c r="P440" s="142">
        <v>112.49436598600001</v>
      </c>
      <c r="Q440" s="142">
        <v>255.819940476</v>
      </c>
      <c r="R440" s="142">
        <v>255.819940476</v>
      </c>
      <c r="S440" s="142">
        <v>68.884426608699997</v>
      </c>
      <c r="T440" s="142">
        <v>68.884426608699997</v>
      </c>
      <c r="U440" s="142">
        <v>134.63512542839999</v>
      </c>
      <c r="V440" s="142">
        <v>127.142514467</v>
      </c>
      <c r="W440" s="142">
        <v>154.30934495299999</v>
      </c>
      <c r="X440" s="11">
        <v>153.51466840000001</v>
      </c>
      <c r="Y440" s="247">
        <v>81.549052799999998</v>
      </c>
      <c r="Z440" s="256"/>
      <c r="AA440" s="252">
        <f t="shared" si="6"/>
        <v>174.57175958119186</v>
      </c>
    </row>
    <row r="441" spans="1:27" ht="12.75" customHeight="1" x14ac:dyDescent="0.2">
      <c r="A441" s="559"/>
      <c r="B441" s="147" t="s">
        <v>224</v>
      </c>
      <c r="C441" s="144">
        <v>67.219136939799995</v>
      </c>
      <c r="D441" s="144">
        <v>67.219136939799995</v>
      </c>
      <c r="E441" s="15">
        <v>16.166921332800001</v>
      </c>
      <c r="F441" s="15">
        <v>16.166921332800001</v>
      </c>
      <c r="G441" s="15">
        <v>42.413618607899998</v>
      </c>
      <c r="H441" s="15">
        <v>42.413618607899998</v>
      </c>
      <c r="I441" s="244">
        <v>26.8026646205</v>
      </c>
      <c r="J441" s="244">
        <v>26.8026646205</v>
      </c>
      <c r="K441" s="139">
        <v>224.966136259</v>
      </c>
      <c r="L441" s="139">
        <v>224.966136259</v>
      </c>
      <c r="M441" s="206">
        <v>26.599728260799999</v>
      </c>
      <c r="N441" s="206">
        <v>26.599728260799999</v>
      </c>
      <c r="O441" s="139">
        <v>166.38191105799999</v>
      </c>
      <c r="P441" s="139">
        <v>166.38191105799999</v>
      </c>
      <c r="Q441" s="139">
        <v>704.00306919599996</v>
      </c>
      <c r="R441" s="139">
        <v>704.00306919599996</v>
      </c>
      <c r="S441" s="139">
        <v>67.933951586470002</v>
      </c>
      <c r="T441" s="139">
        <v>67.933951586470002</v>
      </c>
      <c r="U441" s="139">
        <v>957.92586216300003</v>
      </c>
      <c r="V441" s="139">
        <v>884.29447531699998</v>
      </c>
      <c r="W441" s="139">
        <v>2387.29507212</v>
      </c>
      <c r="X441" s="15">
        <v>1711.6721164</v>
      </c>
      <c r="Y441" s="248">
        <v>866.85378800000001</v>
      </c>
      <c r="Z441" s="256"/>
      <c r="AA441" s="253">
        <f t="shared" si="6"/>
        <v>412.73980824880613</v>
      </c>
    </row>
    <row r="442" spans="1:27" ht="12.75" customHeight="1" x14ac:dyDescent="0.2">
      <c r="A442" s="559"/>
      <c r="B442" s="147" t="s">
        <v>225</v>
      </c>
      <c r="C442" s="144">
        <v>23.931843307800001</v>
      </c>
      <c r="D442" s="144">
        <v>23.931843307800001</v>
      </c>
      <c r="E442" s="15">
        <v>77.594021096150001</v>
      </c>
      <c r="F442" s="15">
        <v>77.594021096150001</v>
      </c>
      <c r="G442" s="15">
        <v>17.46697443183</v>
      </c>
      <c r="H442" s="15">
        <v>17.46697443183</v>
      </c>
      <c r="I442" s="244">
        <v>20.95975167408</v>
      </c>
      <c r="J442" s="244">
        <v>20.95975167408</v>
      </c>
      <c r="K442" s="139">
        <v>78.765423943000002</v>
      </c>
      <c r="L442" s="139">
        <v>78.765423943000002</v>
      </c>
      <c r="M442" s="206">
        <v>0</v>
      </c>
      <c r="N442" s="206">
        <v>0</v>
      </c>
      <c r="O442" s="139">
        <v>0</v>
      </c>
      <c r="P442" s="139">
        <v>0</v>
      </c>
      <c r="Q442" s="139">
        <v>18.253441220199999</v>
      </c>
      <c r="R442" s="139">
        <v>18.253441220199999</v>
      </c>
      <c r="S442" s="139">
        <v>6.1030501425199999</v>
      </c>
      <c r="T442" s="139">
        <v>6.1030501425199999</v>
      </c>
      <c r="U442" s="139">
        <v>99.194109052469997</v>
      </c>
      <c r="V442" s="139">
        <v>103.77209615699999</v>
      </c>
      <c r="W442" s="139">
        <v>75.837665264699993</v>
      </c>
      <c r="X442" s="15">
        <v>13.2311893</v>
      </c>
      <c r="Y442" s="248">
        <v>27.657139999999998</v>
      </c>
      <c r="Z442" s="256"/>
      <c r="AA442" s="253">
        <f t="shared" si="6"/>
        <v>35.036574408927393</v>
      </c>
    </row>
    <row r="443" spans="1:27" ht="12.75" customHeight="1" thickBot="1" x14ac:dyDescent="0.25">
      <c r="A443" s="560"/>
      <c r="B443" s="148" t="s">
        <v>226</v>
      </c>
      <c r="C443" s="145">
        <v>0</v>
      </c>
      <c r="D443" s="145">
        <v>0</v>
      </c>
      <c r="E443" s="140">
        <v>0</v>
      </c>
      <c r="F443" s="140">
        <v>0</v>
      </c>
      <c r="G443" s="140">
        <v>79.530939275400002</v>
      </c>
      <c r="H443" s="140">
        <v>79.530939275400002</v>
      </c>
      <c r="I443" s="245">
        <v>0</v>
      </c>
      <c r="J443" s="245">
        <v>0</v>
      </c>
      <c r="K443" s="141">
        <v>124.841308594</v>
      </c>
      <c r="L443" s="141">
        <v>124.841308594</v>
      </c>
      <c r="M443" s="207">
        <v>19.478345787999999</v>
      </c>
      <c r="N443" s="207">
        <v>19.478345787999999</v>
      </c>
      <c r="O443" s="141">
        <v>0</v>
      </c>
      <c r="P443" s="141">
        <v>0</v>
      </c>
      <c r="Q443" s="141">
        <v>0</v>
      </c>
      <c r="R443" s="141">
        <v>0</v>
      </c>
      <c r="S443" s="141">
        <v>0</v>
      </c>
      <c r="T443" s="141">
        <v>0</v>
      </c>
      <c r="U443" s="141">
        <v>760.35238006700001</v>
      </c>
      <c r="V443" s="141">
        <v>0</v>
      </c>
      <c r="W443" s="141">
        <v>273.71799879899999</v>
      </c>
      <c r="X443" s="140">
        <v>57.362547399999997</v>
      </c>
      <c r="Y443" s="249">
        <v>22.520814000000001</v>
      </c>
      <c r="Z443" s="256"/>
      <c r="AA443" s="254">
        <f t="shared" si="6"/>
        <v>67.898040329599993</v>
      </c>
    </row>
    <row r="444" spans="1:27" ht="12.75" customHeight="1" x14ac:dyDescent="0.2">
      <c r="A444" s="561" t="s">
        <v>421</v>
      </c>
      <c r="B444" s="167" t="s">
        <v>223</v>
      </c>
      <c r="C444" s="143">
        <v>33.866724917820001</v>
      </c>
      <c r="D444" s="143">
        <v>33.866724917820001</v>
      </c>
      <c r="E444" s="11">
        <v>52.621524360199999</v>
      </c>
      <c r="F444" s="11">
        <v>52.621524360199999</v>
      </c>
      <c r="G444" s="11">
        <v>30.823913574270001</v>
      </c>
      <c r="H444" s="11">
        <v>30.823913574270001</v>
      </c>
      <c r="I444" s="243">
        <v>7.2273469518500004</v>
      </c>
      <c r="J444" s="243">
        <v>7.2273469518500004</v>
      </c>
      <c r="K444" s="142">
        <v>32.305873325859999</v>
      </c>
      <c r="L444" s="142">
        <v>32.305873325859999</v>
      </c>
      <c r="M444" s="208">
        <v>11.269945549199999</v>
      </c>
      <c r="N444" s="208">
        <v>11.269945549199999</v>
      </c>
      <c r="O444" s="142">
        <v>37.781644381070002</v>
      </c>
      <c r="P444" s="142">
        <v>37.781644381070002</v>
      </c>
      <c r="Q444" s="142">
        <v>27.333675986860001</v>
      </c>
      <c r="R444" s="142">
        <v>27.333675986860001</v>
      </c>
      <c r="S444" s="142">
        <v>74.566724728810001</v>
      </c>
      <c r="T444" s="142">
        <v>74.566724728810001</v>
      </c>
      <c r="U444" s="142">
        <v>81.371758863300002</v>
      </c>
      <c r="V444" s="142">
        <v>8.1827459335300006</v>
      </c>
      <c r="W444" s="142">
        <v>23.8981933594</v>
      </c>
      <c r="X444" s="11">
        <v>10.7467744</v>
      </c>
      <c r="Y444" s="247">
        <v>0</v>
      </c>
      <c r="Z444" s="256"/>
      <c r="AA444" s="252">
        <f t="shared" si="6"/>
        <v>32.16496609165695</v>
      </c>
    </row>
    <row r="445" spans="1:27" ht="12.75" customHeight="1" x14ac:dyDescent="0.2">
      <c r="A445" s="559"/>
      <c r="B445" s="168" t="s">
        <v>224</v>
      </c>
      <c r="C445" s="144">
        <v>0</v>
      </c>
      <c r="D445" s="144">
        <v>0</v>
      </c>
      <c r="E445" s="15">
        <v>5.4374077263749996</v>
      </c>
      <c r="F445" s="15">
        <v>5.4374077263749996</v>
      </c>
      <c r="G445" s="15">
        <v>0.20806884765700001</v>
      </c>
      <c r="H445" s="15">
        <v>0.20806884765700001</v>
      </c>
      <c r="I445" s="244">
        <v>4.3036629098399999</v>
      </c>
      <c r="J445" s="244">
        <v>4.3036629098399999</v>
      </c>
      <c r="K445" s="139">
        <v>38.658342633914003</v>
      </c>
      <c r="L445" s="139">
        <v>38.658342633914003</v>
      </c>
      <c r="M445" s="206">
        <v>25.451053503800001</v>
      </c>
      <c r="N445" s="206">
        <v>25.451053503800001</v>
      </c>
      <c r="O445" s="139">
        <v>23.431753305299999</v>
      </c>
      <c r="P445" s="139">
        <v>23.431753305299999</v>
      </c>
      <c r="Q445" s="139">
        <v>26.933182565799999</v>
      </c>
      <c r="R445" s="139">
        <v>26.933182565799999</v>
      </c>
      <c r="S445" s="139">
        <v>5.8693374786500003</v>
      </c>
      <c r="T445" s="139">
        <v>5.8693374786500003</v>
      </c>
      <c r="U445" s="139">
        <v>15.7855101675</v>
      </c>
      <c r="V445" s="139">
        <v>9.5465369224500005</v>
      </c>
      <c r="W445" s="139">
        <v>27.2272949219</v>
      </c>
      <c r="X445" s="15">
        <v>3.3188567999999998</v>
      </c>
      <c r="Y445" s="248">
        <v>1.580408</v>
      </c>
      <c r="Z445" s="256"/>
      <c r="AA445" s="253">
        <f t="shared" si="6"/>
        <v>13.828009771935738</v>
      </c>
    </row>
    <row r="446" spans="1:27" ht="12.75" customHeight="1" x14ac:dyDescent="0.2">
      <c r="A446" s="559"/>
      <c r="B446" s="168" t="s">
        <v>225</v>
      </c>
      <c r="C446" s="144">
        <v>78.246402138159993</v>
      </c>
      <c r="D446" s="144">
        <v>78.246402138159993</v>
      </c>
      <c r="E446" s="15">
        <v>204.46450541339999</v>
      </c>
      <c r="F446" s="15">
        <v>204.46450541339999</v>
      </c>
      <c r="G446" s="15">
        <v>126.80310058620999</v>
      </c>
      <c r="H446" s="15">
        <v>126.80310058620999</v>
      </c>
      <c r="I446" s="244">
        <v>79.711321721389993</v>
      </c>
      <c r="J446" s="244">
        <v>79.711321721389993</v>
      </c>
      <c r="K446" s="139">
        <v>148.17898995517001</v>
      </c>
      <c r="L446" s="139">
        <v>148.17898995517001</v>
      </c>
      <c r="M446" s="206">
        <v>140.28343986729999</v>
      </c>
      <c r="N446" s="206">
        <v>140.28343986729999</v>
      </c>
      <c r="O446" s="139">
        <v>102.6716871996</v>
      </c>
      <c r="P446" s="139">
        <v>102.6716871996</v>
      </c>
      <c r="Q446" s="139">
        <v>71.187705592049994</v>
      </c>
      <c r="R446" s="139">
        <v>71.187705592049994</v>
      </c>
      <c r="S446" s="139">
        <v>42.368537345889997</v>
      </c>
      <c r="T446" s="139">
        <v>42.368537345889997</v>
      </c>
      <c r="U446" s="139">
        <v>69.354402735860006</v>
      </c>
      <c r="V446" s="139">
        <v>43.455340147000001</v>
      </c>
      <c r="W446" s="139">
        <v>29.1296386719</v>
      </c>
      <c r="X446" s="15">
        <v>73.093869999999995</v>
      </c>
      <c r="Y446" s="248">
        <v>22.046691599999999</v>
      </c>
      <c r="Z446" s="256"/>
      <c r="AA446" s="253">
        <f t="shared" si="6"/>
        <v>96.735274904047813</v>
      </c>
    </row>
    <row r="447" spans="1:27" ht="12.75" customHeight="1" thickBot="1" x14ac:dyDescent="0.25">
      <c r="A447" s="560"/>
      <c r="B447" s="169" t="s">
        <v>226</v>
      </c>
      <c r="C447" s="145">
        <v>0</v>
      </c>
      <c r="D447" s="145">
        <v>0</v>
      </c>
      <c r="E447" s="140">
        <v>210.486097441</v>
      </c>
      <c r="F447" s="140">
        <v>210.486097441</v>
      </c>
      <c r="G447" s="140">
        <v>6.65820312501</v>
      </c>
      <c r="H447" s="140">
        <v>6.65820312501</v>
      </c>
      <c r="I447" s="245">
        <v>2.8769050973399999</v>
      </c>
      <c r="J447" s="245">
        <v>2.8769050973399999</v>
      </c>
      <c r="K447" s="141">
        <v>212.48500279000001</v>
      </c>
      <c r="L447" s="141">
        <v>212.48500279000001</v>
      </c>
      <c r="M447" s="207">
        <v>0</v>
      </c>
      <c r="N447" s="207">
        <v>0</v>
      </c>
      <c r="O447" s="141">
        <v>109.503662109</v>
      </c>
      <c r="P447" s="141">
        <v>109.503662109</v>
      </c>
      <c r="Q447" s="141">
        <v>462.06928454000001</v>
      </c>
      <c r="R447" s="141">
        <v>462.06928454000001</v>
      </c>
      <c r="S447" s="141">
        <v>8.4832124691500006</v>
      </c>
      <c r="T447" s="141">
        <v>8.4832124691500006</v>
      </c>
      <c r="U447" s="141">
        <v>193.70348605500001</v>
      </c>
      <c r="V447" s="141">
        <v>1.7977244854000001</v>
      </c>
      <c r="W447" s="141">
        <v>0</v>
      </c>
      <c r="X447" s="140">
        <v>834.85052599999995</v>
      </c>
      <c r="Y447" s="249">
        <v>0</v>
      </c>
      <c r="Z447" s="256"/>
      <c r="AA447" s="254">
        <f t="shared" si="6"/>
        <v>132.84680311666961</v>
      </c>
    </row>
    <row r="448" spans="1:27" ht="12.75" customHeight="1" x14ac:dyDescent="0.2">
      <c r="A448" s="559" t="s">
        <v>422</v>
      </c>
      <c r="B448" s="146" t="s">
        <v>223</v>
      </c>
      <c r="C448" s="143">
        <v>3.4930967133599999</v>
      </c>
      <c r="D448" s="143">
        <v>3.4930967133599999</v>
      </c>
      <c r="E448" s="11">
        <v>7.0941569010399999</v>
      </c>
      <c r="F448" s="11">
        <v>7.0941569010399999</v>
      </c>
      <c r="G448" s="11">
        <v>0</v>
      </c>
      <c r="H448" s="11">
        <v>0</v>
      </c>
      <c r="I448" s="243">
        <v>0</v>
      </c>
      <c r="J448" s="243">
        <v>0</v>
      </c>
      <c r="K448" s="142">
        <v>0</v>
      </c>
      <c r="L448" s="142">
        <v>0</v>
      </c>
      <c r="M448" s="208">
        <v>0</v>
      </c>
      <c r="N448" s="208">
        <v>0</v>
      </c>
      <c r="O448" s="142">
        <v>0</v>
      </c>
      <c r="P448" s="142">
        <v>0</v>
      </c>
      <c r="Q448" s="142">
        <v>0</v>
      </c>
      <c r="R448" s="142">
        <v>0</v>
      </c>
      <c r="S448" s="142">
        <v>0</v>
      </c>
      <c r="T448" s="142">
        <v>0</v>
      </c>
      <c r="U448" s="142">
        <v>0</v>
      </c>
      <c r="V448" s="142">
        <v>0</v>
      </c>
      <c r="W448" s="142">
        <v>0</v>
      </c>
      <c r="X448" s="11">
        <v>0</v>
      </c>
      <c r="Y448" s="247">
        <v>0</v>
      </c>
      <c r="Z448" s="256"/>
      <c r="AA448" s="252">
        <f t="shared" si="6"/>
        <v>0.92063074907826081</v>
      </c>
    </row>
    <row r="449" spans="1:27" ht="12.75" customHeight="1" x14ac:dyDescent="0.2">
      <c r="A449" s="559"/>
      <c r="B449" s="147" t="s">
        <v>224</v>
      </c>
      <c r="C449" s="144">
        <v>0</v>
      </c>
      <c r="D449" s="144">
        <v>0</v>
      </c>
      <c r="E449" s="15">
        <v>0</v>
      </c>
      <c r="F449" s="15">
        <v>0</v>
      </c>
      <c r="G449" s="15">
        <v>0</v>
      </c>
      <c r="H449" s="15">
        <v>0</v>
      </c>
      <c r="I449" s="244">
        <v>0</v>
      </c>
      <c r="J449" s="244">
        <v>0</v>
      </c>
      <c r="K449" s="139">
        <v>0</v>
      </c>
      <c r="L449" s="139">
        <v>0</v>
      </c>
      <c r="M449" s="206">
        <v>0</v>
      </c>
      <c r="N449" s="206">
        <v>0</v>
      </c>
      <c r="O449" s="139">
        <v>5.8202659970299999</v>
      </c>
      <c r="P449" s="139">
        <v>5.8202659970299999</v>
      </c>
      <c r="Q449" s="139">
        <v>0</v>
      </c>
      <c r="R449" s="139">
        <v>0</v>
      </c>
      <c r="S449" s="139">
        <v>0</v>
      </c>
      <c r="T449" s="139">
        <v>0</v>
      </c>
      <c r="U449" s="139">
        <v>0</v>
      </c>
      <c r="V449" s="139">
        <v>0.53466839343299999</v>
      </c>
      <c r="W449" s="139">
        <v>0</v>
      </c>
      <c r="X449" s="15">
        <v>0</v>
      </c>
      <c r="Y449" s="248">
        <v>0</v>
      </c>
      <c r="Z449" s="256"/>
      <c r="AA449" s="253">
        <f t="shared" si="6"/>
        <v>0.52935653858665221</v>
      </c>
    </row>
    <row r="450" spans="1:27" ht="12.75" customHeight="1" x14ac:dyDescent="0.2">
      <c r="A450" s="559"/>
      <c r="B450" s="147" t="s">
        <v>225</v>
      </c>
      <c r="C450" s="144">
        <v>5.9284247036600002</v>
      </c>
      <c r="D450" s="144">
        <v>5.9284247036600002</v>
      </c>
      <c r="E450" s="15">
        <v>0</v>
      </c>
      <c r="F450" s="15">
        <v>0</v>
      </c>
      <c r="G450" s="15">
        <v>0</v>
      </c>
      <c r="H450" s="15">
        <v>0</v>
      </c>
      <c r="I450" s="244">
        <v>0.58748851102999999</v>
      </c>
      <c r="J450" s="244">
        <v>0.58748851102999999</v>
      </c>
      <c r="K450" s="139">
        <v>7.68254206731</v>
      </c>
      <c r="L450" s="139">
        <v>7.68254206731</v>
      </c>
      <c r="M450" s="206">
        <v>23.111118285100002</v>
      </c>
      <c r="N450" s="206">
        <v>23.111118285100002</v>
      </c>
      <c r="O450" s="139">
        <v>0</v>
      </c>
      <c r="P450" s="139">
        <v>0</v>
      </c>
      <c r="Q450" s="139">
        <v>2.0964604591799998</v>
      </c>
      <c r="R450" s="139">
        <v>2.0964604591799998</v>
      </c>
      <c r="S450" s="139">
        <v>0</v>
      </c>
      <c r="T450" s="139">
        <v>0</v>
      </c>
      <c r="U450" s="139">
        <v>0</v>
      </c>
      <c r="V450" s="139">
        <v>0</v>
      </c>
      <c r="W450" s="139">
        <v>3.6886909298799999</v>
      </c>
      <c r="X450" s="15">
        <v>0</v>
      </c>
      <c r="Y450" s="248">
        <v>0</v>
      </c>
      <c r="Z450" s="256"/>
      <c r="AA450" s="253">
        <f t="shared" si="6"/>
        <v>3.5869895209756519</v>
      </c>
    </row>
    <row r="451" spans="1:27" ht="12.75" customHeight="1" thickBot="1" x14ac:dyDescent="0.25">
      <c r="A451" s="560"/>
      <c r="B451" s="148" t="s">
        <v>226</v>
      </c>
      <c r="C451" s="145">
        <v>0</v>
      </c>
      <c r="D451" s="145">
        <v>0</v>
      </c>
      <c r="E451" s="140">
        <v>0</v>
      </c>
      <c r="F451" s="140">
        <v>0</v>
      </c>
      <c r="G451" s="140">
        <v>0</v>
      </c>
      <c r="H451" s="140">
        <v>0</v>
      </c>
      <c r="I451" s="245">
        <v>0</v>
      </c>
      <c r="J451" s="245">
        <v>0</v>
      </c>
      <c r="K451" s="141">
        <v>0</v>
      </c>
      <c r="L451" s="141">
        <v>0</v>
      </c>
      <c r="M451" s="207">
        <v>0</v>
      </c>
      <c r="N451" s="207">
        <v>0</v>
      </c>
      <c r="O451" s="141">
        <v>0</v>
      </c>
      <c r="P451" s="141">
        <v>0</v>
      </c>
      <c r="Q451" s="141">
        <v>0</v>
      </c>
      <c r="R451" s="141">
        <v>0</v>
      </c>
      <c r="S451" s="141">
        <v>0</v>
      </c>
      <c r="T451" s="141">
        <v>0</v>
      </c>
      <c r="U451" s="141">
        <v>0</v>
      </c>
      <c r="V451" s="141">
        <v>0</v>
      </c>
      <c r="W451" s="141">
        <v>0</v>
      </c>
      <c r="X451" s="140">
        <v>0</v>
      </c>
      <c r="Y451" s="249">
        <v>0</v>
      </c>
      <c r="Z451" s="256"/>
      <c r="AA451" s="254">
        <f t="shared" si="6"/>
        <v>0</v>
      </c>
    </row>
    <row r="452" spans="1:27" ht="12.75" customHeight="1" x14ac:dyDescent="0.2">
      <c r="A452" s="559" t="s">
        <v>423</v>
      </c>
      <c r="B452" s="146" t="s">
        <v>223</v>
      </c>
      <c r="C452" s="143">
        <v>0</v>
      </c>
      <c r="D452" s="143">
        <v>0</v>
      </c>
      <c r="E452" s="11">
        <v>0</v>
      </c>
      <c r="F452" s="11">
        <v>0</v>
      </c>
      <c r="G452" s="11">
        <v>0</v>
      </c>
      <c r="H452" s="11">
        <v>0</v>
      </c>
      <c r="I452" s="243">
        <v>0</v>
      </c>
      <c r="J452" s="243">
        <v>0</v>
      </c>
      <c r="K452" s="142">
        <v>0</v>
      </c>
      <c r="L452" s="142">
        <v>0</v>
      </c>
      <c r="M452" s="208">
        <v>0</v>
      </c>
      <c r="N452" s="208">
        <v>0</v>
      </c>
      <c r="O452" s="142">
        <v>0</v>
      </c>
      <c r="P452" s="142">
        <v>0</v>
      </c>
      <c r="Q452" s="142">
        <v>0</v>
      </c>
      <c r="R452" s="142">
        <v>0</v>
      </c>
      <c r="S452" s="142">
        <v>0</v>
      </c>
      <c r="T452" s="142">
        <v>0</v>
      </c>
      <c r="U452" s="142">
        <v>0</v>
      </c>
      <c r="V452" s="142">
        <v>0</v>
      </c>
      <c r="W452" s="142">
        <v>0</v>
      </c>
      <c r="X452" s="11">
        <v>0</v>
      </c>
      <c r="Y452" s="247">
        <v>0</v>
      </c>
      <c r="Z452" s="256"/>
      <c r="AA452" s="252">
        <f t="shared" si="6"/>
        <v>0</v>
      </c>
    </row>
    <row r="453" spans="1:27" ht="12.75" customHeight="1" x14ac:dyDescent="0.2">
      <c r="A453" s="559"/>
      <c r="B453" s="147" t="s">
        <v>224</v>
      </c>
      <c r="C453" s="144">
        <v>0</v>
      </c>
      <c r="D453" s="144">
        <v>0</v>
      </c>
      <c r="E453" s="15">
        <v>0</v>
      </c>
      <c r="F453" s="15">
        <v>0</v>
      </c>
      <c r="G453" s="15">
        <v>0</v>
      </c>
      <c r="H453" s="15">
        <v>0</v>
      </c>
      <c r="I453" s="244">
        <v>0</v>
      </c>
      <c r="J453" s="244">
        <v>0</v>
      </c>
      <c r="K453" s="139">
        <v>0</v>
      </c>
      <c r="L453" s="139">
        <v>0</v>
      </c>
      <c r="M453" s="206">
        <v>0</v>
      </c>
      <c r="N453" s="206">
        <v>0</v>
      </c>
      <c r="O453" s="139">
        <v>0</v>
      </c>
      <c r="P453" s="139">
        <v>0</v>
      </c>
      <c r="Q453" s="139">
        <v>0</v>
      </c>
      <c r="R453" s="139">
        <v>0</v>
      </c>
      <c r="S453" s="139">
        <v>0</v>
      </c>
      <c r="T453" s="139">
        <v>0</v>
      </c>
      <c r="U453" s="139">
        <v>0</v>
      </c>
      <c r="V453" s="139">
        <v>0</v>
      </c>
      <c r="W453" s="139">
        <v>0</v>
      </c>
      <c r="X453" s="15">
        <v>0</v>
      </c>
      <c r="Y453" s="248">
        <v>0</v>
      </c>
      <c r="Z453" s="256"/>
      <c r="AA453" s="253">
        <f t="shared" ref="AA453:AA516" si="7">AVERAGE(C453:Y453)</f>
        <v>0</v>
      </c>
    </row>
    <row r="454" spans="1:27" ht="12.75" customHeight="1" x14ac:dyDescent="0.2">
      <c r="A454" s="559"/>
      <c r="B454" s="147" t="s">
        <v>225</v>
      </c>
      <c r="C454" s="144">
        <v>0</v>
      </c>
      <c r="D454" s="144">
        <v>0</v>
      </c>
      <c r="E454" s="15">
        <v>0</v>
      </c>
      <c r="F454" s="15">
        <v>0</v>
      </c>
      <c r="G454" s="15">
        <v>0</v>
      </c>
      <c r="H454" s="15">
        <v>0</v>
      </c>
      <c r="I454" s="244">
        <v>0</v>
      </c>
      <c r="J454" s="244">
        <v>0</v>
      </c>
      <c r="K454" s="139">
        <v>0.52728006114199999</v>
      </c>
      <c r="L454" s="139">
        <v>0.52728006114199999</v>
      </c>
      <c r="M454" s="206">
        <v>4.9672309027699999</v>
      </c>
      <c r="N454" s="206">
        <v>4.9672309027699999</v>
      </c>
      <c r="O454" s="139">
        <v>0</v>
      </c>
      <c r="P454" s="139">
        <v>0</v>
      </c>
      <c r="Q454" s="139">
        <v>3.9581023185499999</v>
      </c>
      <c r="R454" s="139">
        <v>3.9581023185499999</v>
      </c>
      <c r="S454" s="139">
        <v>0</v>
      </c>
      <c r="T454" s="139">
        <v>0</v>
      </c>
      <c r="U454" s="139">
        <v>1.83314703405</v>
      </c>
      <c r="V454" s="139">
        <v>0</v>
      </c>
      <c r="W454" s="139">
        <v>0</v>
      </c>
      <c r="X454" s="15">
        <v>0</v>
      </c>
      <c r="Y454" s="248">
        <v>0.9209967</v>
      </c>
      <c r="Z454" s="256"/>
      <c r="AA454" s="253">
        <f t="shared" si="7"/>
        <v>0.94171175212930436</v>
      </c>
    </row>
    <row r="455" spans="1:27" ht="12.75" customHeight="1" thickBot="1" x14ac:dyDescent="0.25">
      <c r="A455" s="560"/>
      <c r="B455" s="148" t="s">
        <v>226</v>
      </c>
      <c r="C455" s="145">
        <v>0</v>
      </c>
      <c r="D455" s="145">
        <v>0</v>
      </c>
      <c r="E455" s="140">
        <v>0</v>
      </c>
      <c r="F455" s="140">
        <v>0</v>
      </c>
      <c r="G455" s="140">
        <v>0</v>
      </c>
      <c r="H455" s="140">
        <v>0</v>
      </c>
      <c r="I455" s="245">
        <v>0</v>
      </c>
      <c r="J455" s="245">
        <v>0</v>
      </c>
      <c r="K455" s="141">
        <v>0</v>
      </c>
      <c r="L455" s="141">
        <v>0</v>
      </c>
      <c r="M455" s="207">
        <v>0</v>
      </c>
      <c r="N455" s="207">
        <v>0</v>
      </c>
      <c r="O455" s="141">
        <v>0</v>
      </c>
      <c r="P455" s="141">
        <v>0</v>
      </c>
      <c r="Q455" s="141">
        <v>0</v>
      </c>
      <c r="R455" s="141">
        <v>0</v>
      </c>
      <c r="S455" s="141">
        <v>0</v>
      </c>
      <c r="T455" s="141">
        <v>0</v>
      </c>
      <c r="U455" s="141">
        <v>0</v>
      </c>
      <c r="V455" s="141">
        <v>0</v>
      </c>
      <c r="W455" s="141">
        <v>0</v>
      </c>
      <c r="X455" s="140">
        <v>0</v>
      </c>
      <c r="Y455" s="249">
        <v>0</v>
      </c>
      <c r="Z455" s="256"/>
      <c r="AA455" s="254">
        <f t="shared" si="7"/>
        <v>0</v>
      </c>
    </row>
    <row r="456" spans="1:27" ht="12.75" customHeight="1" x14ac:dyDescent="0.2">
      <c r="A456" s="559" t="s">
        <v>424</v>
      </c>
      <c r="B456" s="146" t="s">
        <v>223</v>
      </c>
      <c r="C456" s="143">
        <v>40.555590820299997</v>
      </c>
      <c r="D456" s="143">
        <v>40.555590820299997</v>
      </c>
      <c r="E456" s="11">
        <v>88.425148221399994</v>
      </c>
      <c r="F456" s="11">
        <v>88.425148221399994</v>
      </c>
      <c r="G456" s="11">
        <v>601.526477742</v>
      </c>
      <c r="H456" s="11">
        <v>601.526477742</v>
      </c>
      <c r="I456" s="243">
        <v>444.82232142929001</v>
      </c>
      <c r="J456" s="243">
        <v>444.82232142929001</v>
      </c>
      <c r="K456" s="142">
        <v>274.37426259569997</v>
      </c>
      <c r="L456" s="142">
        <v>274.37426259569997</v>
      </c>
      <c r="M456" s="208">
        <v>151.738546875</v>
      </c>
      <c r="N456" s="208">
        <v>151.738546875</v>
      </c>
      <c r="O456" s="142">
        <v>354.48446377900001</v>
      </c>
      <c r="P456" s="142">
        <v>354.48446377900001</v>
      </c>
      <c r="Q456" s="142">
        <v>208.72422827759999</v>
      </c>
      <c r="R456" s="142">
        <v>208.72422827759999</v>
      </c>
      <c r="S456" s="142">
        <v>102.92187324699999</v>
      </c>
      <c r="T456" s="142">
        <v>102.92187324699999</v>
      </c>
      <c r="U456" s="142">
        <v>148.99484758039</v>
      </c>
      <c r="V456" s="142">
        <v>362.92482018499999</v>
      </c>
      <c r="W456" s="142">
        <v>43.012551700300001</v>
      </c>
      <c r="X456" s="11">
        <v>293.31508500000001</v>
      </c>
      <c r="Y456" s="247">
        <v>57.869486999999999</v>
      </c>
      <c r="Z456" s="256"/>
      <c r="AA456" s="252">
        <f t="shared" si="7"/>
        <v>236.57663554088128</v>
      </c>
    </row>
    <row r="457" spans="1:27" ht="12.75" customHeight="1" x14ac:dyDescent="0.2">
      <c r="A457" s="559"/>
      <c r="B457" s="147" t="s">
        <v>224</v>
      </c>
      <c r="C457" s="144">
        <v>8.3822021484399993</v>
      </c>
      <c r="D457" s="144">
        <v>8.3822021484399993</v>
      </c>
      <c r="E457" s="15">
        <v>14.19614624508</v>
      </c>
      <c r="F457" s="15">
        <v>14.19614624508</v>
      </c>
      <c r="G457" s="15">
        <v>118.5554982307</v>
      </c>
      <c r="H457" s="15">
        <v>118.5554982307</v>
      </c>
      <c r="I457" s="244">
        <v>152.98920200942999</v>
      </c>
      <c r="J457" s="244">
        <v>152.98920200942999</v>
      </c>
      <c r="K457" s="139">
        <v>685.30963010330004</v>
      </c>
      <c r="L457" s="139">
        <v>685.30963010330004</v>
      </c>
      <c r="M457" s="206">
        <v>156.89770312499999</v>
      </c>
      <c r="N457" s="206">
        <v>156.89770312499999</v>
      </c>
      <c r="O457" s="139">
        <v>570.05459872300003</v>
      </c>
      <c r="P457" s="139">
        <v>570.05459872300003</v>
      </c>
      <c r="Q457" s="139">
        <v>303.3774294973</v>
      </c>
      <c r="R457" s="139">
        <v>303.3774294973</v>
      </c>
      <c r="S457" s="139">
        <v>0</v>
      </c>
      <c r="T457" s="139">
        <v>0</v>
      </c>
      <c r="U457" s="139">
        <v>938.47403995800005</v>
      </c>
      <c r="V457" s="139">
        <v>1657.3998841800001</v>
      </c>
      <c r="W457" s="139">
        <v>201.592486213</v>
      </c>
      <c r="X457" s="15">
        <v>643.67372999999998</v>
      </c>
      <c r="Y457" s="248">
        <v>394.35715499999998</v>
      </c>
      <c r="Z457" s="256"/>
      <c r="AA457" s="253">
        <f t="shared" si="7"/>
        <v>341.52270067458693</v>
      </c>
    </row>
    <row r="458" spans="1:27" ht="12.75" customHeight="1" x14ac:dyDescent="0.2">
      <c r="A458" s="559"/>
      <c r="B458" s="147" t="s">
        <v>225</v>
      </c>
      <c r="C458" s="144">
        <v>8.0255126953100007</v>
      </c>
      <c r="D458" s="144">
        <v>8.0255126953100007</v>
      </c>
      <c r="E458" s="15">
        <v>2.94750494071</v>
      </c>
      <c r="F458" s="15">
        <v>2.94750494071</v>
      </c>
      <c r="G458" s="15">
        <v>216.947947376</v>
      </c>
      <c r="H458" s="15">
        <v>216.947947376</v>
      </c>
      <c r="I458" s="244">
        <v>31.71478794642</v>
      </c>
      <c r="J458" s="244">
        <v>31.71478794642</v>
      </c>
      <c r="K458" s="139">
        <v>68.251434949</v>
      </c>
      <c r="L458" s="139">
        <v>68.251434949</v>
      </c>
      <c r="M458" s="206">
        <v>19.198453125</v>
      </c>
      <c r="N458" s="206">
        <v>19.198453125</v>
      </c>
      <c r="O458" s="139">
        <v>26.8489879262</v>
      </c>
      <c r="P458" s="139">
        <v>26.8489879262</v>
      </c>
      <c r="Q458" s="139">
        <v>19.696217606729999</v>
      </c>
      <c r="R458" s="139">
        <v>19.696217606729999</v>
      </c>
      <c r="S458" s="139">
        <v>0</v>
      </c>
      <c r="T458" s="139">
        <v>0</v>
      </c>
      <c r="U458" s="139">
        <v>14.46156415343</v>
      </c>
      <c r="V458" s="139">
        <v>140.24451980000001</v>
      </c>
      <c r="W458" s="139">
        <v>5.9168485753600004</v>
      </c>
      <c r="X458" s="15">
        <v>87.740729999999999</v>
      </c>
      <c r="Y458" s="248">
        <v>13.69692</v>
      </c>
      <c r="Z458" s="256"/>
      <c r="AA458" s="253">
        <f t="shared" si="7"/>
        <v>45.62270763737088</v>
      </c>
    </row>
    <row r="459" spans="1:27" ht="12.75" customHeight="1" thickBot="1" x14ac:dyDescent="0.25">
      <c r="A459" s="560"/>
      <c r="B459" s="148" t="s">
        <v>226</v>
      </c>
      <c r="C459" s="145">
        <v>0</v>
      </c>
      <c r="D459" s="145">
        <v>0</v>
      </c>
      <c r="E459" s="140">
        <v>0</v>
      </c>
      <c r="F459" s="140">
        <v>0</v>
      </c>
      <c r="G459" s="140">
        <v>191.697026091</v>
      </c>
      <c r="H459" s="140">
        <v>191.697026091</v>
      </c>
      <c r="I459" s="245">
        <v>141.61590401800001</v>
      </c>
      <c r="J459" s="245">
        <v>141.61590401800001</v>
      </c>
      <c r="K459" s="141">
        <v>0</v>
      </c>
      <c r="L459" s="141">
        <v>0</v>
      </c>
      <c r="M459" s="207">
        <v>0</v>
      </c>
      <c r="N459" s="207">
        <v>0</v>
      </c>
      <c r="O459" s="141">
        <v>81.506782670600003</v>
      </c>
      <c r="P459" s="141">
        <v>81.506782670600003</v>
      </c>
      <c r="Q459" s="141">
        <v>0</v>
      </c>
      <c r="R459" s="141">
        <v>0</v>
      </c>
      <c r="S459" s="141">
        <v>0</v>
      </c>
      <c r="T459" s="141">
        <v>0</v>
      </c>
      <c r="U459" s="141">
        <v>0</v>
      </c>
      <c r="V459" s="141">
        <v>0</v>
      </c>
      <c r="W459" s="141">
        <v>0</v>
      </c>
      <c r="X459" s="140">
        <v>44.716349999999998</v>
      </c>
      <c r="Y459" s="249">
        <v>0</v>
      </c>
      <c r="Z459" s="256"/>
      <c r="AA459" s="254">
        <f t="shared" si="7"/>
        <v>38.015468502573924</v>
      </c>
    </row>
    <row r="460" spans="1:27" ht="12.75" customHeight="1" x14ac:dyDescent="0.2">
      <c r="A460" s="559" t="s">
        <v>425</v>
      </c>
      <c r="B460" s="146" t="s">
        <v>223</v>
      </c>
      <c r="C460" s="143">
        <v>0</v>
      </c>
      <c r="D460" s="143">
        <v>0</v>
      </c>
      <c r="E460" s="11">
        <v>0</v>
      </c>
      <c r="F460" s="11">
        <v>0</v>
      </c>
      <c r="G460" s="11">
        <v>0</v>
      </c>
      <c r="H460" s="11">
        <v>0</v>
      </c>
      <c r="I460" s="243">
        <v>0</v>
      </c>
      <c r="J460" s="243">
        <v>0</v>
      </c>
      <c r="K460" s="142">
        <v>0</v>
      </c>
      <c r="L460" s="142">
        <v>0</v>
      </c>
      <c r="M460" s="208">
        <v>0</v>
      </c>
      <c r="N460" s="208">
        <v>0</v>
      </c>
      <c r="O460" s="142">
        <v>0</v>
      </c>
      <c r="P460" s="142">
        <v>0</v>
      </c>
      <c r="Q460" s="142">
        <v>0</v>
      </c>
      <c r="R460" s="142">
        <v>0</v>
      </c>
      <c r="S460" s="142">
        <v>0</v>
      </c>
      <c r="T460" s="142">
        <v>0</v>
      </c>
      <c r="U460" s="142">
        <v>0</v>
      </c>
      <c r="V460" s="142">
        <v>0</v>
      </c>
      <c r="W460" s="142">
        <v>0</v>
      </c>
      <c r="X460" s="11">
        <v>0</v>
      </c>
      <c r="Y460" s="247">
        <v>0</v>
      </c>
      <c r="Z460" s="256"/>
      <c r="AA460" s="252">
        <f t="shared" si="7"/>
        <v>0</v>
      </c>
    </row>
    <row r="461" spans="1:27" ht="12.75" customHeight="1" x14ac:dyDescent="0.2">
      <c r="A461" s="559"/>
      <c r="B461" s="147" t="s">
        <v>224</v>
      </c>
      <c r="C461" s="144">
        <v>0</v>
      </c>
      <c r="D461" s="144">
        <v>0</v>
      </c>
      <c r="E461" s="15">
        <v>0</v>
      </c>
      <c r="F461" s="15">
        <v>0</v>
      </c>
      <c r="G461" s="15">
        <v>0</v>
      </c>
      <c r="H461" s="15">
        <v>0</v>
      </c>
      <c r="I461" s="244">
        <v>0</v>
      </c>
      <c r="J461" s="244">
        <v>0</v>
      </c>
      <c r="K461" s="139">
        <v>0</v>
      </c>
      <c r="L461" s="139">
        <v>0</v>
      </c>
      <c r="M461" s="206">
        <v>0</v>
      </c>
      <c r="N461" s="206">
        <v>0</v>
      </c>
      <c r="O461" s="139">
        <v>0</v>
      </c>
      <c r="P461" s="139">
        <v>0</v>
      </c>
      <c r="Q461" s="139">
        <v>0</v>
      </c>
      <c r="R461" s="139">
        <v>0</v>
      </c>
      <c r="S461" s="139">
        <v>0</v>
      </c>
      <c r="T461" s="139">
        <v>0</v>
      </c>
      <c r="U461" s="139">
        <v>0</v>
      </c>
      <c r="V461" s="139">
        <v>0</v>
      </c>
      <c r="W461" s="139">
        <v>0</v>
      </c>
      <c r="X461" s="15">
        <v>0</v>
      </c>
      <c r="Y461" s="248">
        <v>0</v>
      </c>
      <c r="Z461" s="256"/>
      <c r="AA461" s="253">
        <f t="shared" si="7"/>
        <v>0</v>
      </c>
    </row>
    <row r="462" spans="1:27" ht="12.75" customHeight="1" x14ac:dyDescent="0.2">
      <c r="A462" s="559"/>
      <c r="B462" s="147" t="s">
        <v>225</v>
      </c>
      <c r="C462" s="144">
        <v>0</v>
      </c>
      <c r="D462" s="144">
        <v>0</v>
      </c>
      <c r="E462" s="15">
        <v>0</v>
      </c>
      <c r="F462" s="15">
        <v>0</v>
      </c>
      <c r="G462" s="15">
        <v>0</v>
      </c>
      <c r="H462" s="15">
        <v>0</v>
      </c>
      <c r="I462" s="244">
        <v>0</v>
      </c>
      <c r="J462" s="244">
        <v>0</v>
      </c>
      <c r="K462" s="139">
        <v>0</v>
      </c>
      <c r="L462" s="139">
        <v>0</v>
      </c>
      <c r="M462" s="206">
        <v>0.58127170138799999</v>
      </c>
      <c r="N462" s="206">
        <v>0.58127170138799999</v>
      </c>
      <c r="O462" s="139">
        <v>0</v>
      </c>
      <c r="P462" s="139">
        <v>0</v>
      </c>
      <c r="Q462" s="139">
        <v>0</v>
      </c>
      <c r="R462" s="139">
        <v>0</v>
      </c>
      <c r="S462" s="139">
        <v>0</v>
      </c>
      <c r="T462" s="139">
        <v>0</v>
      </c>
      <c r="U462" s="139">
        <v>0</v>
      </c>
      <c r="V462" s="139">
        <v>0</v>
      </c>
      <c r="W462" s="139">
        <v>0</v>
      </c>
      <c r="X462" s="15">
        <v>0</v>
      </c>
      <c r="Y462" s="248">
        <v>0</v>
      </c>
      <c r="Z462" s="256"/>
      <c r="AA462" s="253">
        <f t="shared" si="7"/>
        <v>5.0545365338086956E-2</v>
      </c>
    </row>
    <row r="463" spans="1:27" ht="12.75" customHeight="1" thickBot="1" x14ac:dyDescent="0.25">
      <c r="A463" s="560"/>
      <c r="B463" s="148" t="s">
        <v>226</v>
      </c>
      <c r="C463" s="145">
        <v>0</v>
      </c>
      <c r="D463" s="145">
        <v>0</v>
      </c>
      <c r="E463" s="140">
        <v>0</v>
      </c>
      <c r="F463" s="140">
        <v>0</v>
      </c>
      <c r="G463" s="140">
        <v>0</v>
      </c>
      <c r="H463" s="140">
        <v>0</v>
      </c>
      <c r="I463" s="245">
        <v>0</v>
      </c>
      <c r="J463" s="245">
        <v>0</v>
      </c>
      <c r="K463" s="141">
        <v>0</v>
      </c>
      <c r="L463" s="141">
        <v>0</v>
      </c>
      <c r="M463" s="207">
        <v>0</v>
      </c>
      <c r="N463" s="207">
        <v>0</v>
      </c>
      <c r="O463" s="141">
        <v>0</v>
      </c>
      <c r="P463" s="141">
        <v>0</v>
      </c>
      <c r="Q463" s="141">
        <v>0</v>
      </c>
      <c r="R463" s="141">
        <v>0</v>
      </c>
      <c r="S463" s="141">
        <v>0</v>
      </c>
      <c r="T463" s="141">
        <v>0</v>
      </c>
      <c r="U463" s="141">
        <v>0</v>
      </c>
      <c r="V463" s="141">
        <v>0</v>
      </c>
      <c r="W463" s="141">
        <v>0</v>
      </c>
      <c r="X463" s="140">
        <v>0</v>
      </c>
      <c r="Y463" s="249">
        <v>0</v>
      </c>
      <c r="Z463" s="256"/>
      <c r="AA463" s="254">
        <f t="shared" si="7"/>
        <v>0</v>
      </c>
    </row>
    <row r="464" spans="1:27" ht="12.75" customHeight="1" x14ac:dyDescent="0.2">
      <c r="A464" s="559" t="s">
        <v>426</v>
      </c>
      <c r="B464" s="146" t="s">
        <v>223</v>
      </c>
      <c r="C464" s="143">
        <v>0</v>
      </c>
      <c r="D464" s="143">
        <v>0</v>
      </c>
      <c r="E464" s="11">
        <v>0</v>
      </c>
      <c r="F464" s="11">
        <v>0</v>
      </c>
      <c r="G464" s="11">
        <v>0</v>
      </c>
      <c r="H464" s="11">
        <v>0</v>
      </c>
      <c r="I464" s="243">
        <v>0</v>
      </c>
      <c r="J464" s="243">
        <v>0</v>
      </c>
      <c r="K464" s="142">
        <v>0</v>
      </c>
      <c r="L464" s="142">
        <v>0</v>
      </c>
      <c r="M464" s="208">
        <v>0</v>
      </c>
      <c r="N464" s="208">
        <v>0</v>
      </c>
      <c r="O464" s="142">
        <v>0</v>
      </c>
      <c r="P464" s="142">
        <v>0</v>
      </c>
      <c r="Q464" s="142">
        <v>0</v>
      </c>
      <c r="R464" s="142">
        <v>0</v>
      </c>
      <c r="S464" s="142">
        <v>0</v>
      </c>
      <c r="T464" s="142">
        <v>0</v>
      </c>
      <c r="U464" s="142">
        <v>0</v>
      </c>
      <c r="V464" s="142">
        <v>0</v>
      </c>
      <c r="W464" s="142">
        <v>0</v>
      </c>
      <c r="X464" s="11">
        <v>0</v>
      </c>
      <c r="Y464" s="247">
        <v>0</v>
      </c>
      <c r="Z464" s="256"/>
      <c r="AA464" s="252">
        <f t="shared" si="7"/>
        <v>0</v>
      </c>
    </row>
    <row r="465" spans="1:27" ht="12.75" customHeight="1" x14ac:dyDescent="0.2">
      <c r="A465" s="559"/>
      <c r="B465" s="147" t="s">
        <v>224</v>
      </c>
      <c r="C465" s="144">
        <v>0</v>
      </c>
      <c r="D465" s="144">
        <v>0</v>
      </c>
      <c r="E465" s="15">
        <v>0</v>
      </c>
      <c r="F465" s="15">
        <v>0</v>
      </c>
      <c r="G465" s="15">
        <v>0</v>
      </c>
      <c r="H465" s="15">
        <v>0</v>
      </c>
      <c r="I465" s="244">
        <v>0</v>
      </c>
      <c r="J465" s="244">
        <v>0</v>
      </c>
      <c r="K465" s="139">
        <v>0</v>
      </c>
      <c r="L465" s="139">
        <v>0</v>
      </c>
      <c r="M465" s="206">
        <v>0</v>
      </c>
      <c r="N465" s="206">
        <v>0</v>
      </c>
      <c r="O465" s="139">
        <v>0</v>
      </c>
      <c r="P465" s="139">
        <v>0</v>
      </c>
      <c r="Q465" s="139">
        <v>0</v>
      </c>
      <c r="R465" s="139">
        <v>0</v>
      </c>
      <c r="S465" s="139">
        <v>0</v>
      </c>
      <c r="T465" s="139">
        <v>0</v>
      </c>
      <c r="U465" s="139">
        <v>0</v>
      </c>
      <c r="V465" s="139">
        <v>0</v>
      </c>
      <c r="W465" s="139">
        <v>0</v>
      </c>
      <c r="X465" s="15">
        <v>0</v>
      </c>
      <c r="Y465" s="248">
        <v>0</v>
      </c>
      <c r="Z465" s="256"/>
      <c r="AA465" s="253">
        <f t="shared" si="7"/>
        <v>0</v>
      </c>
    </row>
    <row r="466" spans="1:27" ht="12.75" customHeight="1" x14ac:dyDescent="0.2">
      <c r="A466" s="559"/>
      <c r="B466" s="147" t="s">
        <v>225</v>
      </c>
      <c r="C466" s="144">
        <v>0</v>
      </c>
      <c r="D466" s="144">
        <v>0</v>
      </c>
      <c r="E466" s="15">
        <v>0</v>
      </c>
      <c r="F466" s="15">
        <v>0</v>
      </c>
      <c r="G466" s="15">
        <v>0.56475830078199996</v>
      </c>
      <c r="H466" s="15">
        <v>0.56475830078199996</v>
      </c>
      <c r="I466" s="244">
        <v>6.689389088125</v>
      </c>
      <c r="J466" s="244">
        <v>6.689389088125</v>
      </c>
      <c r="K466" s="139">
        <v>0</v>
      </c>
      <c r="L466" s="139">
        <v>0</v>
      </c>
      <c r="M466" s="206">
        <v>0.317057291666</v>
      </c>
      <c r="N466" s="206">
        <v>0.317057291666</v>
      </c>
      <c r="O466" s="139">
        <v>1.75600961539</v>
      </c>
      <c r="P466" s="139">
        <v>1.75600961539</v>
      </c>
      <c r="Q466" s="139">
        <v>0.10012335526299999</v>
      </c>
      <c r="R466" s="139">
        <v>0.10012335526299999</v>
      </c>
      <c r="S466" s="139">
        <v>0</v>
      </c>
      <c r="T466" s="139">
        <v>0</v>
      </c>
      <c r="U466" s="139">
        <v>0</v>
      </c>
      <c r="V466" s="139">
        <v>0</v>
      </c>
      <c r="W466" s="139">
        <v>0</v>
      </c>
      <c r="X466" s="15">
        <v>0</v>
      </c>
      <c r="Y466" s="248">
        <v>0</v>
      </c>
      <c r="Z466" s="256"/>
      <c r="AA466" s="253">
        <f t="shared" si="7"/>
        <v>0.81976849141095653</v>
      </c>
    </row>
    <row r="467" spans="1:27" ht="12.75" customHeight="1" thickBot="1" x14ac:dyDescent="0.25">
      <c r="A467" s="560"/>
      <c r="B467" s="148" t="s">
        <v>226</v>
      </c>
      <c r="C467" s="145">
        <v>0</v>
      </c>
      <c r="D467" s="145">
        <v>0</v>
      </c>
      <c r="E467" s="140">
        <v>0</v>
      </c>
      <c r="F467" s="140">
        <v>0</v>
      </c>
      <c r="G467" s="140">
        <v>0</v>
      </c>
      <c r="H467" s="140">
        <v>0</v>
      </c>
      <c r="I467" s="245">
        <v>0</v>
      </c>
      <c r="J467" s="245">
        <v>0</v>
      </c>
      <c r="K467" s="141">
        <v>0</v>
      </c>
      <c r="L467" s="141">
        <v>0</v>
      </c>
      <c r="M467" s="207">
        <v>0</v>
      </c>
      <c r="N467" s="207">
        <v>0</v>
      </c>
      <c r="O467" s="141">
        <v>3.62176983173</v>
      </c>
      <c r="P467" s="141">
        <v>3.62176983173</v>
      </c>
      <c r="Q467" s="141">
        <v>0</v>
      </c>
      <c r="R467" s="141">
        <v>0</v>
      </c>
      <c r="S467" s="141">
        <v>0</v>
      </c>
      <c r="T467" s="141">
        <v>0</v>
      </c>
      <c r="U467" s="141">
        <v>0</v>
      </c>
      <c r="V467" s="141">
        <v>0</v>
      </c>
      <c r="W467" s="141">
        <v>0</v>
      </c>
      <c r="X467" s="140">
        <v>0</v>
      </c>
      <c r="Y467" s="249">
        <v>0</v>
      </c>
      <c r="Z467" s="256"/>
      <c r="AA467" s="254">
        <f t="shared" si="7"/>
        <v>0.31493650710695653</v>
      </c>
    </row>
    <row r="468" spans="1:27" ht="12.75" customHeight="1" x14ac:dyDescent="0.2">
      <c r="A468" s="559" t="s">
        <v>427</v>
      </c>
      <c r="B468" s="146" t="s">
        <v>223</v>
      </c>
      <c r="C468" s="143">
        <v>0</v>
      </c>
      <c r="D468" s="143">
        <v>0</v>
      </c>
      <c r="E468" s="11">
        <v>0</v>
      </c>
      <c r="F468" s="11">
        <v>0</v>
      </c>
      <c r="G468" s="11">
        <v>0</v>
      </c>
      <c r="H468" s="11">
        <v>0</v>
      </c>
      <c r="I468" s="243">
        <v>0</v>
      </c>
      <c r="J468" s="243">
        <v>0</v>
      </c>
      <c r="K468" s="142">
        <v>0</v>
      </c>
      <c r="L468" s="142">
        <v>0</v>
      </c>
      <c r="M468" s="208">
        <v>0</v>
      </c>
      <c r="N468" s="208">
        <v>0</v>
      </c>
      <c r="O468" s="142">
        <v>0</v>
      </c>
      <c r="P468" s="142">
        <v>0</v>
      </c>
      <c r="Q468" s="142">
        <v>0</v>
      </c>
      <c r="R468" s="142">
        <v>0</v>
      </c>
      <c r="S468" s="142">
        <v>0</v>
      </c>
      <c r="T468" s="142">
        <v>0</v>
      </c>
      <c r="U468" s="142">
        <v>0</v>
      </c>
      <c r="V468" s="142">
        <v>0</v>
      </c>
      <c r="W468" s="142">
        <v>0</v>
      </c>
      <c r="X468" s="11">
        <v>0</v>
      </c>
      <c r="Y468" s="247">
        <v>0</v>
      </c>
      <c r="Z468" s="256"/>
      <c r="AA468" s="252">
        <f t="shared" si="7"/>
        <v>0</v>
      </c>
    </row>
    <row r="469" spans="1:27" ht="12.75" customHeight="1" x14ac:dyDescent="0.2">
      <c r="A469" s="559"/>
      <c r="B469" s="147" t="s">
        <v>224</v>
      </c>
      <c r="C469" s="144">
        <v>0</v>
      </c>
      <c r="D469" s="144">
        <v>0</v>
      </c>
      <c r="E469" s="15">
        <v>0</v>
      </c>
      <c r="F469" s="15">
        <v>0</v>
      </c>
      <c r="G469" s="15">
        <v>0</v>
      </c>
      <c r="H469" s="15">
        <v>0</v>
      </c>
      <c r="I469" s="244">
        <v>0</v>
      </c>
      <c r="J469" s="244">
        <v>0</v>
      </c>
      <c r="K469" s="139">
        <v>0</v>
      </c>
      <c r="L469" s="139">
        <v>0</v>
      </c>
      <c r="M469" s="206">
        <v>0</v>
      </c>
      <c r="N469" s="206">
        <v>0</v>
      </c>
      <c r="O469" s="139">
        <v>0</v>
      </c>
      <c r="P469" s="139">
        <v>0</v>
      </c>
      <c r="Q469" s="139">
        <v>0</v>
      </c>
      <c r="R469" s="139">
        <v>0</v>
      </c>
      <c r="S469" s="139">
        <v>0</v>
      </c>
      <c r="T469" s="139">
        <v>0</v>
      </c>
      <c r="U469" s="139">
        <v>0</v>
      </c>
      <c r="V469" s="139">
        <v>0</v>
      </c>
      <c r="W469" s="139">
        <v>0</v>
      </c>
      <c r="X469" s="15">
        <v>0</v>
      </c>
      <c r="Y469" s="248">
        <v>0</v>
      </c>
      <c r="Z469" s="256"/>
      <c r="AA469" s="253">
        <f t="shared" si="7"/>
        <v>0</v>
      </c>
    </row>
    <row r="470" spans="1:27" ht="12.75" customHeight="1" x14ac:dyDescent="0.2">
      <c r="A470" s="559"/>
      <c r="B470" s="147" t="s">
        <v>225</v>
      </c>
      <c r="C470" s="144">
        <v>2.7839176829299999</v>
      </c>
      <c r="D470" s="144">
        <v>2.7839176829299999</v>
      </c>
      <c r="E470" s="15">
        <v>0</v>
      </c>
      <c r="F470" s="15">
        <v>0</v>
      </c>
      <c r="G470" s="15">
        <v>0</v>
      </c>
      <c r="H470" s="15">
        <v>0</v>
      </c>
      <c r="I470" s="244">
        <v>0</v>
      </c>
      <c r="J470" s="244">
        <v>0</v>
      </c>
      <c r="K470" s="139">
        <v>0</v>
      </c>
      <c r="L470" s="139">
        <v>0</v>
      </c>
      <c r="M470" s="206">
        <v>4.1217447916700003</v>
      </c>
      <c r="N470" s="206">
        <v>4.1217447916700003</v>
      </c>
      <c r="O470" s="139">
        <v>0.46199776785699997</v>
      </c>
      <c r="P470" s="139">
        <v>0.46199776785699997</v>
      </c>
      <c r="Q470" s="139">
        <v>1.380733366936</v>
      </c>
      <c r="R470" s="139">
        <v>1.380733366936</v>
      </c>
      <c r="S470" s="139">
        <v>0</v>
      </c>
      <c r="T470" s="139">
        <v>0</v>
      </c>
      <c r="U470" s="139">
        <v>3.9718185737699998</v>
      </c>
      <c r="V470" s="139">
        <v>4.4450836032599996</v>
      </c>
      <c r="W470" s="139">
        <v>1.8591086647699999</v>
      </c>
      <c r="X470" s="15">
        <v>0</v>
      </c>
      <c r="Y470" s="248">
        <v>0</v>
      </c>
      <c r="Z470" s="256"/>
      <c r="AA470" s="253">
        <f t="shared" si="7"/>
        <v>1.2075129591559131</v>
      </c>
    </row>
    <row r="471" spans="1:27" ht="12.75" customHeight="1" thickBot="1" x14ac:dyDescent="0.25">
      <c r="A471" s="560"/>
      <c r="B471" s="148" t="s">
        <v>226</v>
      </c>
      <c r="C471" s="145">
        <v>0</v>
      </c>
      <c r="D471" s="145">
        <v>0</v>
      </c>
      <c r="E471" s="140">
        <v>0</v>
      </c>
      <c r="F471" s="140">
        <v>0</v>
      </c>
      <c r="G471" s="140">
        <v>0</v>
      </c>
      <c r="H471" s="140">
        <v>0</v>
      </c>
      <c r="I471" s="245">
        <v>0</v>
      </c>
      <c r="J471" s="245">
        <v>0</v>
      </c>
      <c r="K471" s="141">
        <v>0</v>
      </c>
      <c r="L471" s="141">
        <v>0</v>
      </c>
      <c r="M471" s="207">
        <v>0</v>
      </c>
      <c r="N471" s="207">
        <v>0</v>
      </c>
      <c r="O471" s="141">
        <v>0</v>
      </c>
      <c r="P471" s="141">
        <v>0</v>
      </c>
      <c r="Q471" s="141">
        <v>1.6568800403199999</v>
      </c>
      <c r="R471" s="141">
        <v>1.6568800403199999</v>
      </c>
      <c r="S471" s="141">
        <v>0</v>
      </c>
      <c r="T471" s="141">
        <v>0</v>
      </c>
      <c r="U471" s="141">
        <v>0</v>
      </c>
      <c r="V471" s="141">
        <v>0</v>
      </c>
      <c r="W471" s="141">
        <v>0</v>
      </c>
      <c r="X471" s="140">
        <v>0</v>
      </c>
      <c r="Y471" s="249">
        <v>0</v>
      </c>
      <c r="Z471" s="256"/>
      <c r="AA471" s="254">
        <f t="shared" si="7"/>
        <v>0.14407652524521739</v>
      </c>
    </row>
    <row r="472" spans="1:27" ht="12.75" customHeight="1" x14ac:dyDescent="0.2">
      <c r="A472" s="559" t="s">
        <v>428</v>
      </c>
      <c r="B472" s="146" t="s">
        <v>223</v>
      </c>
      <c r="C472" s="143">
        <v>53.637780662499999</v>
      </c>
      <c r="D472" s="143">
        <v>53.637780662499999</v>
      </c>
      <c r="E472" s="11">
        <v>21.297464075000001</v>
      </c>
      <c r="F472" s="11">
        <v>21.297464075000001</v>
      </c>
      <c r="G472" s="11">
        <v>46.344773728299998</v>
      </c>
      <c r="H472" s="11">
        <v>46.344773728299998</v>
      </c>
      <c r="I472" s="243">
        <v>59.058514663799997</v>
      </c>
      <c r="J472" s="243">
        <v>59.058514663799997</v>
      </c>
      <c r="K472" s="142">
        <v>52.040170186600001</v>
      </c>
      <c r="L472" s="142">
        <v>52.040170186600001</v>
      </c>
      <c r="M472" s="208">
        <v>40.938335183200003</v>
      </c>
      <c r="N472" s="208">
        <v>40.938335183200003</v>
      </c>
      <c r="O472" s="142">
        <v>75.73592819948</v>
      </c>
      <c r="P472" s="142">
        <v>75.73592819948</v>
      </c>
      <c r="Q472" s="142">
        <v>22.056667626700001</v>
      </c>
      <c r="R472" s="142">
        <v>22.056667626700001</v>
      </c>
      <c r="S472" s="142">
        <v>49.736701779100002</v>
      </c>
      <c r="T472" s="142">
        <v>49.736701779100002</v>
      </c>
      <c r="U472" s="142">
        <v>46.436707187400003</v>
      </c>
      <c r="V472" s="142">
        <v>5.9554597958900004</v>
      </c>
      <c r="W472" s="142">
        <v>34.953826457700004</v>
      </c>
      <c r="X472" s="11">
        <v>47.9018376</v>
      </c>
      <c r="Y472" s="247">
        <v>49.7174707</v>
      </c>
      <c r="Z472" s="256"/>
      <c r="AA472" s="252">
        <f t="shared" si="7"/>
        <v>44.637303215232606</v>
      </c>
    </row>
    <row r="473" spans="1:27" ht="12.75" customHeight="1" x14ac:dyDescent="0.2">
      <c r="A473" s="559"/>
      <c r="B473" s="147" t="s">
        <v>224</v>
      </c>
      <c r="C473" s="144">
        <v>12.419899425300001</v>
      </c>
      <c r="D473" s="144">
        <v>12.419899425300001</v>
      </c>
      <c r="E473" s="15">
        <v>34.929495128900001</v>
      </c>
      <c r="F473" s="15">
        <v>34.929495128900001</v>
      </c>
      <c r="G473" s="15">
        <v>94.2333923562</v>
      </c>
      <c r="H473" s="15">
        <v>94.2333923562</v>
      </c>
      <c r="I473" s="244">
        <v>24.526569349199999</v>
      </c>
      <c r="J473" s="244">
        <v>24.526569349199999</v>
      </c>
      <c r="K473" s="139">
        <v>72.072742474899997</v>
      </c>
      <c r="L473" s="139">
        <v>72.072742474899997</v>
      </c>
      <c r="M473" s="206">
        <v>54.552196324000001</v>
      </c>
      <c r="N473" s="206">
        <v>54.552196324000001</v>
      </c>
      <c r="O473" s="139">
        <v>436.5924200156</v>
      </c>
      <c r="P473" s="139">
        <v>436.5924200156</v>
      </c>
      <c r="Q473" s="139">
        <v>201.12307001903301</v>
      </c>
      <c r="R473" s="139">
        <v>201.12307001903301</v>
      </c>
      <c r="S473" s="139">
        <v>76.960774734599994</v>
      </c>
      <c r="T473" s="139">
        <v>76.960774734599994</v>
      </c>
      <c r="U473" s="139">
        <v>22.344025514999998</v>
      </c>
      <c r="V473" s="139">
        <v>8.6117262877500007</v>
      </c>
      <c r="W473" s="139">
        <v>345.331754413</v>
      </c>
      <c r="X473" s="15">
        <v>1041.5574839999999</v>
      </c>
      <c r="Y473" s="248">
        <v>702.47427419999997</v>
      </c>
      <c r="Z473" s="256"/>
      <c r="AA473" s="253">
        <f t="shared" si="7"/>
        <v>179.78871235092242</v>
      </c>
    </row>
    <row r="474" spans="1:27" ht="12.75" customHeight="1" x14ac:dyDescent="0.2">
      <c r="A474" s="559"/>
      <c r="B474" s="147" t="s">
        <v>225</v>
      </c>
      <c r="C474" s="144">
        <v>72.909644150169996</v>
      </c>
      <c r="D474" s="144">
        <v>72.909644150169996</v>
      </c>
      <c r="E474" s="15">
        <v>7.4810240963699997</v>
      </c>
      <c r="F474" s="15">
        <v>7.4810240963699997</v>
      </c>
      <c r="G474" s="15">
        <v>126.1613707985</v>
      </c>
      <c r="H474" s="15">
        <v>126.1613707985</v>
      </c>
      <c r="I474" s="244">
        <v>42.377605138610001</v>
      </c>
      <c r="J474" s="244">
        <v>42.377605138610001</v>
      </c>
      <c r="K474" s="139">
        <v>78.672655212440006</v>
      </c>
      <c r="L474" s="139">
        <v>78.672655212440006</v>
      </c>
      <c r="M474" s="206">
        <v>328.31220163781001</v>
      </c>
      <c r="N474" s="206">
        <v>328.31220163781001</v>
      </c>
      <c r="O474" s="139">
        <v>377.21211867580001</v>
      </c>
      <c r="P474" s="139">
        <v>377.21211867580001</v>
      </c>
      <c r="Q474" s="139">
        <v>210.90780452780001</v>
      </c>
      <c r="R474" s="139">
        <v>210.90780452780001</v>
      </c>
      <c r="S474" s="139">
        <v>6.8656378239400002</v>
      </c>
      <c r="T474" s="139">
        <v>6.8656378239400002</v>
      </c>
      <c r="U474" s="139">
        <v>50.655963040853003</v>
      </c>
      <c r="V474" s="139">
        <v>97.603306017799994</v>
      </c>
      <c r="W474" s="139">
        <v>53.369389204599997</v>
      </c>
      <c r="X474" s="15">
        <v>2.2406305999999998</v>
      </c>
      <c r="Y474" s="248">
        <v>58.145405400000001</v>
      </c>
      <c r="Z474" s="256"/>
      <c r="AA474" s="253">
        <f t="shared" si="7"/>
        <v>120.16586166896229</v>
      </c>
    </row>
    <row r="475" spans="1:27" ht="12.75" customHeight="1" thickBot="1" x14ac:dyDescent="0.25">
      <c r="A475" s="560"/>
      <c r="B475" s="148" t="s">
        <v>226</v>
      </c>
      <c r="C475" s="145">
        <v>263.95019531200001</v>
      </c>
      <c r="D475" s="145">
        <v>263.95019531200001</v>
      </c>
      <c r="E475" s="140">
        <v>159.71436370500001</v>
      </c>
      <c r="F475" s="140">
        <v>159.71436370500001</v>
      </c>
      <c r="G475" s="140">
        <v>253.296854505</v>
      </c>
      <c r="H475" s="140">
        <v>253.296854505</v>
      </c>
      <c r="I475" s="245">
        <v>0</v>
      </c>
      <c r="J475" s="245">
        <v>0</v>
      </c>
      <c r="K475" s="141">
        <v>210.84381628200001</v>
      </c>
      <c r="L475" s="141">
        <v>210.84381628200001</v>
      </c>
      <c r="M475" s="207">
        <v>0</v>
      </c>
      <c r="N475" s="207">
        <v>0</v>
      </c>
      <c r="O475" s="141">
        <v>6920.3189173800001</v>
      </c>
      <c r="P475" s="141">
        <v>6920.3189173800001</v>
      </c>
      <c r="Q475" s="141">
        <v>65.907006048400007</v>
      </c>
      <c r="R475" s="141">
        <v>65.907006048400007</v>
      </c>
      <c r="S475" s="141">
        <v>0</v>
      </c>
      <c r="T475" s="141">
        <v>0</v>
      </c>
      <c r="U475" s="141">
        <v>0</v>
      </c>
      <c r="V475" s="141">
        <v>42.270228981999999</v>
      </c>
      <c r="W475" s="141">
        <v>0</v>
      </c>
      <c r="X475" s="140">
        <v>1205.4963306</v>
      </c>
      <c r="Y475" s="249">
        <v>60.998319899999998</v>
      </c>
      <c r="Z475" s="256"/>
      <c r="AA475" s="254">
        <f t="shared" si="7"/>
        <v>741.60118199768692</v>
      </c>
    </row>
    <row r="476" spans="1:27" ht="12.75" customHeight="1" x14ac:dyDescent="0.2">
      <c r="A476" s="559" t="s">
        <v>429</v>
      </c>
      <c r="B476" s="146" t="s">
        <v>223</v>
      </c>
      <c r="C476" s="143">
        <v>67.166202225700005</v>
      </c>
      <c r="D476" s="143">
        <v>67.166202225700005</v>
      </c>
      <c r="E476" s="11">
        <v>146.01694772499999</v>
      </c>
      <c r="F476" s="11">
        <v>146.01694772499999</v>
      </c>
      <c r="G476" s="11">
        <v>53.919555664150003</v>
      </c>
      <c r="H476" s="11">
        <v>53.919555664150003</v>
      </c>
      <c r="I476" s="243">
        <v>89.605068519615998</v>
      </c>
      <c r="J476" s="243">
        <v>89.605068519615998</v>
      </c>
      <c r="K476" s="142">
        <v>115.02385602707</v>
      </c>
      <c r="L476" s="142">
        <v>115.02385602707</v>
      </c>
      <c r="M476" s="208">
        <v>42.698970170400003</v>
      </c>
      <c r="N476" s="208">
        <v>42.698970170400003</v>
      </c>
      <c r="O476" s="142">
        <v>107.55558894198001</v>
      </c>
      <c r="P476" s="142">
        <v>107.55558894198001</v>
      </c>
      <c r="Q476" s="142">
        <v>20.447022389299999</v>
      </c>
      <c r="R476" s="142">
        <v>20.447022389299999</v>
      </c>
      <c r="S476" s="142">
        <v>52.879789620689998</v>
      </c>
      <c r="T476" s="142">
        <v>52.879789620689998</v>
      </c>
      <c r="U476" s="142">
        <v>68.767667520789999</v>
      </c>
      <c r="V476" s="142">
        <v>31.838341943900001</v>
      </c>
      <c r="W476" s="142">
        <v>12.273775540899999</v>
      </c>
      <c r="X476" s="11">
        <v>71.255352799999997</v>
      </c>
      <c r="Y476" s="247">
        <v>18.578091000000001</v>
      </c>
      <c r="Z476" s="256"/>
      <c r="AA476" s="252">
        <f t="shared" si="7"/>
        <v>69.275618755365301</v>
      </c>
    </row>
    <row r="477" spans="1:27" ht="12.75" customHeight="1" x14ac:dyDescent="0.2">
      <c r="A477" s="559"/>
      <c r="B477" s="147" t="s">
        <v>224</v>
      </c>
      <c r="C477" s="144">
        <v>43.242859957500002</v>
      </c>
      <c r="D477" s="144">
        <v>43.242859957500002</v>
      </c>
      <c r="E477" s="15">
        <v>3.7747293307100001</v>
      </c>
      <c r="F477" s="15">
        <v>3.7747293307100001</v>
      </c>
      <c r="G477" s="15">
        <v>76.064025878999999</v>
      </c>
      <c r="H477" s="15">
        <v>76.064025878999999</v>
      </c>
      <c r="I477" s="244">
        <v>0</v>
      </c>
      <c r="J477" s="244">
        <v>0</v>
      </c>
      <c r="K477" s="139">
        <v>83.087660845499997</v>
      </c>
      <c r="L477" s="139">
        <v>83.087660845499997</v>
      </c>
      <c r="M477" s="206">
        <v>16.794977678599999</v>
      </c>
      <c r="N477" s="206">
        <v>16.794977678599999</v>
      </c>
      <c r="O477" s="139">
        <v>52.885156250000001</v>
      </c>
      <c r="P477" s="139">
        <v>52.885156250000001</v>
      </c>
      <c r="Q477" s="139">
        <v>0</v>
      </c>
      <c r="R477" s="139">
        <v>0</v>
      </c>
      <c r="S477" s="139">
        <v>8.0893819592899998</v>
      </c>
      <c r="T477" s="139">
        <v>8.0893819592899998</v>
      </c>
      <c r="U477" s="139">
        <v>25.426457796200001</v>
      </c>
      <c r="V477" s="139">
        <v>20.9280069657</v>
      </c>
      <c r="W477" s="139">
        <v>0</v>
      </c>
      <c r="X477" s="15">
        <v>68.689853200000002</v>
      </c>
      <c r="Y477" s="248">
        <v>91.006399000000002</v>
      </c>
      <c r="Z477" s="256"/>
      <c r="AA477" s="253">
        <f t="shared" si="7"/>
        <v>33.649056554917387</v>
      </c>
    </row>
    <row r="478" spans="1:27" ht="12.75" customHeight="1" x14ac:dyDescent="0.2">
      <c r="A478" s="559"/>
      <c r="B478" s="147" t="s">
        <v>225</v>
      </c>
      <c r="C478" s="144">
        <v>52.664148667200003</v>
      </c>
      <c r="D478" s="144">
        <v>52.664148667200003</v>
      </c>
      <c r="E478" s="15">
        <v>282.2898697951</v>
      </c>
      <c r="F478" s="15">
        <v>282.2898697951</v>
      </c>
      <c r="G478" s="15">
        <v>23.319716233449999</v>
      </c>
      <c r="H478" s="15">
        <v>23.319716233449999</v>
      </c>
      <c r="I478" s="244">
        <v>38.454541508253001</v>
      </c>
      <c r="J478" s="244">
        <v>38.454541508253001</v>
      </c>
      <c r="K478" s="139">
        <v>143.50589723034</v>
      </c>
      <c r="L478" s="139">
        <v>143.50589723034</v>
      </c>
      <c r="M478" s="206">
        <v>115.87370088745</v>
      </c>
      <c r="N478" s="206">
        <v>115.87370088745</v>
      </c>
      <c r="O478" s="139">
        <v>115.99541015628</v>
      </c>
      <c r="P478" s="139">
        <v>115.99541015628</v>
      </c>
      <c r="Q478" s="139">
        <v>197.37130341005999</v>
      </c>
      <c r="R478" s="139">
        <v>197.37130341005999</v>
      </c>
      <c r="S478" s="139">
        <v>284.43712396500001</v>
      </c>
      <c r="T478" s="139">
        <v>284.43712396500001</v>
      </c>
      <c r="U478" s="139">
        <v>287.64613343820002</v>
      </c>
      <c r="V478" s="139">
        <v>110.573767096</v>
      </c>
      <c r="W478" s="139">
        <v>155.941686318</v>
      </c>
      <c r="X478" s="15">
        <v>221.35802519999999</v>
      </c>
      <c r="Y478" s="248">
        <v>298.78595519999999</v>
      </c>
      <c r="Z478" s="256"/>
      <c r="AA478" s="253">
        <f t="shared" si="7"/>
        <v>155.74473873732464</v>
      </c>
    </row>
    <row r="479" spans="1:27" ht="12.75" customHeight="1" thickBot="1" x14ac:dyDescent="0.25">
      <c r="A479" s="560"/>
      <c r="B479" s="148" t="s">
        <v>226</v>
      </c>
      <c r="C479" s="145">
        <v>0</v>
      </c>
      <c r="D479" s="145">
        <v>0</v>
      </c>
      <c r="E479" s="140">
        <v>749.06986325399998</v>
      </c>
      <c r="F479" s="140">
        <v>749.06986325399998</v>
      </c>
      <c r="G479" s="140">
        <v>0</v>
      </c>
      <c r="H479" s="140">
        <v>0</v>
      </c>
      <c r="I479" s="245">
        <v>0.87800480769300004</v>
      </c>
      <c r="J479" s="245">
        <v>0.87800480769300004</v>
      </c>
      <c r="K479" s="141">
        <v>5.2873965992600001</v>
      </c>
      <c r="L479" s="141">
        <v>5.2873965992600001</v>
      </c>
      <c r="M479" s="207">
        <v>19.104966517800001</v>
      </c>
      <c r="N479" s="207">
        <v>19.104966517800001</v>
      </c>
      <c r="O479" s="141">
        <v>0</v>
      </c>
      <c r="P479" s="141">
        <v>0</v>
      </c>
      <c r="Q479" s="141">
        <v>192.71771624799999</v>
      </c>
      <c r="R479" s="141">
        <v>192.71771624799999</v>
      </c>
      <c r="S479" s="141">
        <v>0</v>
      </c>
      <c r="T479" s="141">
        <v>0</v>
      </c>
      <c r="U479" s="141">
        <v>24673.313266000001</v>
      </c>
      <c r="V479" s="141">
        <v>0</v>
      </c>
      <c r="W479" s="141">
        <v>0</v>
      </c>
      <c r="X479" s="140">
        <v>1225.1174315999999</v>
      </c>
      <c r="Y479" s="249">
        <v>0</v>
      </c>
      <c r="Z479" s="256"/>
      <c r="AA479" s="254">
        <f t="shared" si="7"/>
        <v>1210.110721411022</v>
      </c>
    </row>
    <row r="480" spans="1:27" ht="12.75" customHeight="1" x14ac:dyDescent="0.2">
      <c r="A480" s="559" t="s">
        <v>430</v>
      </c>
      <c r="B480" s="146" t="s">
        <v>223</v>
      </c>
      <c r="C480" s="143">
        <v>172.48873305000001</v>
      </c>
      <c r="D480" s="143">
        <v>172.48873305000001</v>
      </c>
      <c r="E480" s="11">
        <v>196.683570621</v>
      </c>
      <c r="F480" s="11">
        <v>196.683570621</v>
      </c>
      <c r="G480" s="11">
        <v>87.241020388799996</v>
      </c>
      <c r="H480" s="11">
        <v>87.241020388799996</v>
      </c>
      <c r="I480" s="243">
        <v>60.035730698599998</v>
      </c>
      <c r="J480" s="243">
        <v>60.035730698599998</v>
      </c>
      <c r="K480" s="142">
        <v>104.921574519</v>
      </c>
      <c r="L480" s="142">
        <v>104.921574519</v>
      </c>
      <c r="M480" s="208">
        <v>12.6639495093</v>
      </c>
      <c r="N480" s="208">
        <v>12.6639495093</v>
      </c>
      <c r="O480" s="142">
        <v>6.3579484087100004</v>
      </c>
      <c r="P480" s="142">
        <v>6.3579484087100004</v>
      </c>
      <c r="Q480" s="142">
        <v>0</v>
      </c>
      <c r="R480" s="142">
        <v>0</v>
      </c>
      <c r="S480" s="142">
        <v>25.757503956600001</v>
      </c>
      <c r="T480" s="142">
        <v>25.757503956600001</v>
      </c>
      <c r="U480" s="142">
        <v>0</v>
      </c>
      <c r="V480" s="142">
        <v>13.3667098358</v>
      </c>
      <c r="W480" s="142">
        <v>4.3150724085399998</v>
      </c>
      <c r="X480" s="11">
        <v>1.8758754</v>
      </c>
      <c r="Y480" s="247">
        <v>4.2299249999999997</v>
      </c>
      <c r="Z480" s="256"/>
      <c r="AA480" s="252">
        <f t="shared" si="7"/>
        <v>58.960332389059126</v>
      </c>
    </row>
    <row r="481" spans="1:27" ht="12.75" customHeight="1" x14ac:dyDescent="0.2">
      <c r="A481" s="559"/>
      <c r="B481" s="147" t="s">
        <v>224</v>
      </c>
      <c r="C481" s="144">
        <v>17.957469019400001</v>
      </c>
      <c r="D481" s="144">
        <v>17.957469019400001</v>
      </c>
      <c r="E481" s="15">
        <v>1.4663899739599999</v>
      </c>
      <c r="F481" s="15">
        <v>1.4663899739599999</v>
      </c>
      <c r="G481" s="15">
        <v>0.66118044969500001</v>
      </c>
      <c r="H481" s="15">
        <v>0.66118044969500001</v>
      </c>
      <c r="I481" s="244">
        <v>31.83628216915</v>
      </c>
      <c r="J481" s="244">
        <v>31.83628216915</v>
      </c>
      <c r="K481" s="139">
        <v>5.92653245193</v>
      </c>
      <c r="L481" s="139">
        <v>5.92653245193</v>
      </c>
      <c r="M481" s="206">
        <v>15.894789514399999</v>
      </c>
      <c r="N481" s="206">
        <v>15.894789514399999</v>
      </c>
      <c r="O481" s="139">
        <v>38.046875000100002</v>
      </c>
      <c r="P481" s="139">
        <v>38.046875000100002</v>
      </c>
      <c r="Q481" s="139">
        <v>0</v>
      </c>
      <c r="R481" s="139">
        <v>0</v>
      </c>
      <c r="S481" s="139">
        <v>0</v>
      </c>
      <c r="T481" s="139">
        <v>0</v>
      </c>
      <c r="U481" s="139">
        <v>0</v>
      </c>
      <c r="V481" s="139">
        <v>0</v>
      </c>
      <c r="W481" s="139">
        <v>0</v>
      </c>
      <c r="X481" s="15">
        <v>0</v>
      </c>
      <c r="Y481" s="248">
        <v>349.7629422</v>
      </c>
      <c r="Z481" s="256"/>
      <c r="AA481" s="253">
        <f t="shared" si="7"/>
        <v>24.927912145968261</v>
      </c>
    </row>
    <row r="482" spans="1:27" ht="12.75" customHeight="1" x14ac:dyDescent="0.2">
      <c r="A482" s="559"/>
      <c r="B482" s="147" t="s">
        <v>225</v>
      </c>
      <c r="C482" s="144">
        <v>14.0967498428</v>
      </c>
      <c r="D482" s="144">
        <v>14.0967498428</v>
      </c>
      <c r="E482" s="15">
        <v>3.0516764322899999</v>
      </c>
      <c r="F482" s="15">
        <v>3.0516764322899999</v>
      </c>
      <c r="G482" s="15">
        <v>7.34258288872</v>
      </c>
      <c r="H482" s="15">
        <v>7.34258288872</v>
      </c>
      <c r="I482" s="244">
        <v>5.3713235294199997</v>
      </c>
      <c r="J482" s="244">
        <v>5.3713235294199997</v>
      </c>
      <c r="K482" s="139">
        <v>0.76825420673099998</v>
      </c>
      <c r="L482" s="139">
        <v>0.76825420673099998</v>
      </c>
      <c r="M482" s="206">
        <v>13.465763817099999</v>
      </c>
      <c r="N482" s="206">
        <v>13.465763817099999</v>
      </c>
      <c r="O482" s="139">
        <v>15.9266498056</v>
      </c>
      <c r="P482" s="139">
        <v>15.9266498056</v>
      </c>
      <c r="Q482" s="139">
        <v>0</v>
      </c>
      <c r="R482" s="139">
        <v>0</v>
      </c>
      <c r="S482" s="139">
        <v>4.5681043341800001</v>
      </c>
      <c r="T482" s="139">
        <v>4.5681043341800001</v>
      </c>
      <c r="U482" s="139">
        <v>13.660971909800001</v>
      </c>
      <c r="V482" s="139">
        <v>3.8020863533</v>
      </c>
      <c r="W482" s="139">
        <v>1.18316501524</v>
      </c>
      <c r="X482" s="15">
        <v>0</v>
      </c>
      <c r="Y482" s="248">
        <v>1.7610264</v>
      </c>
      <c r="Z482" s="256"/>
      <c r="AA482" s="253">
        <f t="shared" si="7"/>
        <v>6.5038895387835653</v>
      </c>
    </row>
    <row r="483" spans="1:27" ht="12.75" customHeight="1" thickBot="1" x14ac:dyDescent="0.25">
      <c r="A483" s="560"/>
      <c r="B483" s="148" t="s">
        <v>226</v>
      </c>
      <c r="C483" s="145">
        <v>0</v>
      </c>
      <c r="D483" s="145">
        <v>0</v>
      </c>
      <c r="E483" s="140">
        <v>15.8756002747</v>
      </c>
      <c r="F483" s="140">
        <v>15.8756002747</v>
      </c>
      <c r="G483" s="140">
        <v>105.869086529</v>
      </c>
      <c r="H483" s="140">
        <v>105.869086529</v>
      </c>
      <c r="I483" s="245">
        <v>0</v>
      </c>
      <c r="J483" s="245">
        <v>0</v>
      </c>
      <c r="K483" s="141">
        <v>0</v>
      </c>
      <c r="L483" s="141">
        <v>0</v>
      </c>
      <c r="M483" s="207">
        <v>0</v>
      </c>
      <c r="N483" s="207">
        <v>0</v>
      </c>
      <c r="O483" s="141">
        <v>15.830217634</v>
      </c>
      <c r="P483" s="141">
        <v>15.830217634</v>
      </c>
      <c r="Q483" s="141">
        <v>34125.732279700002</v>
      </c>
      <c r="R483" s="141">
        <v>34125.732279700002</v>
      </c>
      <c r="S483" s="141">
        <v>0</v>
      </c>
      <c r="T483" s="141">
        <v>0</v>
      </c>
      <c r="U483" s="141">
        <v>1107.7043255799999</v>
      </c>
      <c r="V483" s="141">
        <v>26.911642469499998</v>
      </c>
      <c r="W483" s="141">
        <v>0</v>
      </c>
      <c r="X483" s="140">
        <v>0</v>
      </c>
      <c r="Y483" s="249">
        <v>0</v>
      </c>
      <c r="Z483" s="256"/>
      <c r="AA483" s="254">
        <f t="shared" si="7"/>
        <v>3028.749145057604</v>
      </c>
    </row>
    <row r="484" spans="1:27" ht="12.75" customHeight="1" x14ac:dyDescent="0.2">
      <c r="A484" s="559" t="s">
        <v>431</v>
      </c>
      <c r="B484" s="146" t="s">
        <v>223</v>
      </c>
      <c r="C484" s="143">
        <v>0</v>
      </c>
      <c r="D484" s="143">
        <v>0</v>
      </c>
      <c r="E484" s="11">
        <v>0</v>
      </c>
      <c r="F484" s="11">
        <v>0</v>
      </c>
      <c r="G484" s="11">
        <v>0</v>
      </c>
      <c r="H484" s="11">
        <v>0</v>
      </c>
      <c r="I484" s="243">
        <v>0</v>
      </c>
      <c r="J484" s="243">
        <v>0</v>
      </c>
      <c r="K484" s="142">
        <v>0</v>
      </c>
      <c r="L484" s="142">
        <v>0</v>
      </c>
      <c r="M484" s="208">
        <v>0</v>
      </c>
      <c r="N484" s="208">
        <v>0</v>
      </c>
      <c r="O484" s="142">
        <v>0</v>
      </c>
      <c r="P484" s="142">
        <v>0</v>
      </c>
      <c r="Q484" s="142">
        <v>0</v>
      </c>
      <c r="R484" s="142">
        <v>0</v>
      </c>
      <c r="S484" s="142">
        <v>0</v>
      </c>
      <c r="T484" s="142">
        <v>0</v>
      </c>
      <c r="U484" s="142">
        <v>0</v>
      </c>
      <c r="V484" s="142">
        <v>0</v>
      </c>
      <c r="W484" s="142">
        <v>0</v>
      </c>
      <c r="X484" s="11">
        <v>0</v>
      </c>
      <c r="Y484" s="247">
        <v>0</v>
      </c>
      <c r="Z484" s="256"/>
      <c r="AA484" s="252">
        <f t="shared" si="7"/>
        <v>0</v>
      </c>
    </row>
    <row r="485" spans="1:27" ht="12.75" customHeight="1" x14ac:dyDescent="0.2">
      <c r="A485" s="559"/>
      <c r="B485" s="147" t="s">
        <v>224</v>
      </c>
      <c r="C485" s="144">
        <v>0</v>
      </c>
      <c r="D485" s="144">
        <v>0</v>
      </c>
      <c r="E485" s="15">
        <v>0</v>
      </c>
      <c r="F485" s="15">
        <v>0</v>
      </c>
      <c r="G485" s="15">
        <v>0</v>
      </c>
      <c r="H485" s="15">
        <v>0</v>
      </c>
      <c r="I485" s="244">
        <v>0</v>
      </c>
      <c r="J485" s="244">
        <v>0</v>
      </c>
      <c r="K485" s="139">
        <v>0</v>
      </c>
      <c r="L485" s="139">
        <v>0</v>
      </c>
      <c r="M485" s="206">
        <v>0</v>
      </c>
      <c r="N485" s="206">
        <v>0</v>
      </c>
      <c r="O485" s="139">
        <v>0</v>
      </c>
      <c r="P485" s="139">
        <v>0</v>
      </c>
      <c r="Q485" s="139">
        <v>0</v>
      </c>
      <c r="R485" s="139">
        <v>0</v>
      </c>
      <c r="S485" s="139">
        <v>0</v>
      </c>
      <c r="T485" s="139">
        <v>0</v>
      </c>
      <c r="U485" s="139">
        <v>0</v>
      </c>
      <c r="V485" s="139">
        <v>0</v>
      </c>
      <c r="W485" s="139">
        <v>0</v>
      </c>
      <c r="X485" s="15">
        <v>0</v>
      </c>
      <c r="Y485" s="248">
        <v>0</v>
      </c>
      <c r="Z485" s="256"/>
      <c r="AA485" s="253">
        <f t="shared" si="7"/>
        <v>0</v>
      </c>
    </row>
    <row r="486" spans="1:27" ht="12.75" customHeight="1" x14ac:dyDescent="0.2">
      <c r="A486" s="559"/>
      <c r="B486" s="147" t="s">
        <v>225</v>
      </c>
      <c r="C486" s="144">
        <v>0</v>
      </c>
      <c r="D486" s="144">
        <v>0</v>
      </c>
      <c r="E486" s="15">
        <v>0</v>
      </c>
      <c r="F486" s="15">
        <v>0</v>
      </c>
      <c r="G486" s="15">
        <v>0</v>
      </c>
      <c r="H486" s="15">
        <v>0</v>
      </c>
      <c r="I486" s="244">
        <v>0</v>
      </c>
      <c r="J486" s="244">
        <v>0</v>
      </c>
      <c r="K486" s="139">
        <v>0</v>
      </c>
      <c r="L486" s="139">
        <v>0</v>
      </c>
      <c r="M486" s="206">
        <v>0</v>
      </c>
      <c r="N486" s="206">
        <v>0</v>
      </c>
      <c r="O486" s="139">
        <v>0.108705357143</v>
      </c>
      <c r="P486" s="139">
        <v>0.108705357143</v>
      </c>
      <c r="Q486" s="139">
        <v>0</v>
      </c>
      <c r="R486" s="139">
        <v>0</v>
      </c>
      <c r="S486" s="139">
        <v>0</v>
      </c>
      <c r="T486" s="139">
        <v>0</v>
      </c>
      <c r="U486" s="139">
        <v>0</v>
      </c>
      <c r="V486" s="139">
        <v>0</v>
      </c>
      <c r="W486" s="139">
        <v>0</v>
      </c>
      <c r="X486" s="15">
        <v>0</v>
      </c>
      <c r="Y486" s="248">
        <v>0</v>
      </c>
      <c r="Z486" s="256"/>
      <c r="AA486" s="253">
        <f t="shared" si="7"/>
        <v>9.4526397515652168E-3</v>
      </c>
    </row>
    <row r="487" spans="1:27" ht="12.75" customHeight="1" thickBot="1" x14ac:dyDescent="0.25">
      <c r="A487" s="560"/>
      <c r="B487" s="148" t="s">
        <v>226</v>
      </c>
      <c r="C487" s="145">
        <v>0</v>
      </c>
      <c r="D487" s="145">
        <v>0</v>
      </c>
      <c r="E487" s="140">
        <v>0</v>
      </c>
      <c r="F487" s="140">
        <v>0</v>
      </c>
      <c r="G487" s="140">
        <v>0</v>
      </c>
      <c r="H487" s="140">
        <v>0</v>
      </c>
      <c r="I487" s="245">
        <v>0</v>
      </c>
      <c r="J487" s="245">
        <v>0</v>
      </c>
      <c r="K487" s="141">
        <v>0</v>
      </c>
      <c r="L487" s="141">
        <v>0</v>
      </c>
      <c r="M487" s="207">
        <v>0</v>
      </c>
      <c r="N487" s="207">
        <v>0</v>
      </c>
      <c r="O487" s="141">
        <v>0</v>
      </c>
      <c r="P487" s="141">
        <v>0</v>
      </c>
      <c r="Q487" s="141">
        <v>0</v>
      </c>
      <c r="R487" s="141">
        <v>0</v>
      </c>
      <c r="S487" s="141">
        <v>0</v>
      </c>
      <c r="T487" s="141">
        <v>0</v>
      </c>
      <c r="U487" s="141">
        <v>0</v>
      </c>
      <c r="V487" s="141">
        <v>0</v>
      </c>
      <c r="W487" s="141">
        <v>0</v>
      </c>
      <c r="X487" s="140">
        <v>0</v>
      </c>
      <c r="Y487" s="249">
        <v>0</v>
      </c>
      <c r="Z487" s="256"/>
      <c r="AA487" s="254">
        <f t="shared" si="7"/>
        <v>0</v>
      </c>
    </row>
    <row r="488" spans="1:27" ht="12.75" customHeight="1" x14ac:dyDescent="0.2">
      <c r="A488" s="559" t="s">
        <v>432</v>
      </c>
      <c r="B488" s="146" t="s">
        <v>223</v>
      </c>
      <c r="C488" s="143">
        <v>0</v>
      </c>
      <c r="D488" s="143">
        <v>0</v>
      </c>
      <c r="E488" s="11">
        <v>0</v>
      </c>
      <c r="F488" s="11">
        <v>0</v>
      </c>
      <c r="G488" s="11">
        <v>0</v>
      </c>
      <c r="H488" s="11">
        <v>0</v>
      </c>
      <c r="I488" s="243">
        <v>0</v>
      </c>
      <c r="J488" s="243">
        <v>0</v>
      </c>
      <c r="K488" s="142">
        <v>0</v>
      </c>
      <c r="L488" s="142">
        <v>0</v>
      </c>
      <c r="M488" s="208">
        <v>0</v>
      </c>
      <c r="N488" s="208">
        <v>0</v>
      </c>
      <c r="O488" s="142">
        <v>0</v>
      </c>
      <c r="P488" s="142">
        <v>0</v>
      </c>
      <c r="Q488" s="142">
        <v>0</v>
      </c>
      <c r="R488" s="142">
        <v>0</v>
      </c>
      <c r="S488" s="142">
        <v>0</v>
      </c>
      <c r="T488" s="142">
        <v>0</v>
      </c>
      <c r="U488" s="142">
        <v>12.974607341</v>
      </c>
      <c r="V488" s="142">
        <v>0</v>
      </c>
      <c r="W488" s="142">
        <v>0</v>
      </c>
      <c r="X488" s="11">
        <v>0</v>
      </c>
      <c r="Y488" s="247">
        <v>0</v>
      </c>
      <c r="Z488" s="256"/>
      <c r="AA488" s="252">
        <f t="shared" si="7"/>
        <v>0.56411336265217393</v>
      </c>
    </row>
    <row r="489" spans="1:27" ht="12.75" customHeight="1" x14ac:dyDescent="0.2">
      <c r="A489" s="559"/>
      <c r="B489" s="147" t="s">
        <v>224</v>
      </c>
      <c r="C489" s="144">
        <v>0</v>
      </c>
      <c r="D489" s="144">
        <v>0</v>
      </c>
      <c r="E489" s="15">
        <v>0</v>
      </c>
      <c r="F489" s="15">
        <v>0</v>
      </c>
      <c r="G489" s="15">
        <v>0</v>
      </c>
      <c r="H489" s="15">
        <v>0</v>
      </c>
      <c r="I489" s="244">
        <v>0</v>
      </c>
      <c r="J489" s="244">
        <v>0</v>
      </c>
      <c r="K489" s="139">
        <v>0</v>
      </c>
      <c r="L489" s="139">
        <v>0</v>
      </c>
      <c r="M489" s="206">
        <v>0</v>
      </c>
      <c r="N489" s="206">
        <v>0</v>
      </c>
      <c r="O489" s="139">
        <v>0</v>
      </c>
      <c r="P489" s="139">
        <v>0</v>
      </c>
      <c r="Q489" s="139">
        <v>0</v>
      </c>
      <c r="R489" s="139">
        <v>0</v>
      </c>
      <c r="S489" s="139">
        <v>0</v>
      </c>
      <c r="T489" s="139">
        <v>0</v>
      </c>
      <c r="U489" s="139">
        <v>0</v>
      </c>
      <c r="V489" s="139">
        <v>0</v>
      </c>
      <c r="W489" s="139">
        <v>0</v>
      </c>
      <c r="X489" s="15">
        <v>0</v>
      </c>
      <c r="Y489" s="248">
        <v>0</v>
      </c>
      <c r="Z489" s="256"/>
      <c r="AA489" s="253">
        <f t="shared" si="7"/>
        <v>0</v>
      </c>
    </row>
    <row r="490" spans="1:27" ht="12.75" customHeight="1" x14ac:dyDescent="0.2">
      <c r="A490" s="559"/>
      <c r="B490" s="147" t="s">
        <v>225</v>
      </c>
      <c r="C490" s="144">
        <v>16.111923589949999</v>
      </c>
      <c r="D490" s="144">
        <v>16.111923589949999</v>
      </c>
      <c r="E490" s="15">
        <v>0</v>
      </c>
      <c r="F490" s="15">
        <v>0</v>
      </c>
      <c r="G490" s="15">
        <v>25.94708393901</v>
      </c>
      <c r="H490" s="15">
        <v>25.94708393901</v>
      </c>
      <c r="I490" s="244">
        <v>10.712378329930001</v>
      </c>
      <c r="J490" s="244">
        <v>10.712378329930001</v>
      </c>
      <c r="K490" s="139">
        <v>20.812054178010001</v>
      </c>
      <c r="L490" s="139">
        <v>20.812054178010001</v>
      </c>
      <c r="M490" s="206">
        <v>25.998697916619999</v>
      </c>
      <c r="N490" s="206">
        <v>25.998697916619999</v>
      </c>
      <c r="O490" s="139">
        <v>59.570535714270001</v>
      </c>
      <c r="P490" s="139">
        <v>59.570535714270001</v>
      </c>
      <c r="Q490" s="139">
        <v>13.653918850809999</v>
      </c>
      <c r="R490" s="139">
        <v>13.653918850809999</v>
      </c>
      <c r="S490" s="139">
        <v>0</v>
      </c>
      <c r="T490" s="139">
        <v>0</v>
      </c>
      <c r="U490" s="139">
        <v>6.1308584138800004</v>
      </c>
      <c r="V490" s="139">
        <v>5.53538712859</v>
      </c>
      <c r="W490" s="139">
        <v>3.8046875</v>
      </c>
      <c r="X490" s="15">
        <v>2.739376</v>
      </c>
      <c r="Y490" s="248">
        <v>23.237455199999999</v>
      </c>
      <c r="Z490" s="256"/>
      <c r="AA490" s="253">
        <f t="shared" si="7"/>
        <v>16.828736925203042</v>
      </c>
    </row>
    <row r="491" spans="1:27" ht="12.75" customHeight="1" thickBot="1" x14ac:dyDescent="0.25">
      <c r="A491" s="560"/>
      <c r="B491" s="148" t="s">
        <v>226</v>
      </c>
      <c r="C491" s="145">
        <v>56.304735137199998</v>
      </c>
      <c r="D491" s="145">
        <v>56.304735137199998</v>
      </c>
      <c r="E491" s="140">
        <v>0</v>
      </c>
      <c r="F491" s="140">
        <v>0</v>
      </c>
      <c r="G491" s="140">
        <v>5.6738508357599997</v>
      </c>
      <c r="H491" s="140">
        <v>5.6738508357599997</v>
      </c>
      <c r="I491" s="245">
        <v>180.77723168599999</v>
      </c>
      <c r="J491" s="245">
        <v>180.77723168599999</v>
      </c>
      <c r="K491" s="141">
        <v>0</v>
      </c>
      <c r="L491" s="141">
        <v>0</v>
      </c>
      <c r="M491" s="207">
        <v>196.83973524300001</v>
      </c>
      <c r="N491" s="207">
        <v>196.83973524300001</v>
      </c>
      <c r="O491" s="141">
        <v>114.086272321</v>
      </c>
      <c r="P491" s="141">
        <v>114.086272321</v>
      </c>
      <c r="Q491" s="141">
        <v>615.46956905299999</v>
      </c>
      <c r="R491" s="141">
        <v>615.46956905299999</v>
      </c>
      <c r="S491" s="141">
        <v>0</v>
      </c>
      <c r="T491" s="141">
        <v>0</v>
      </c>
      <c r="U491" s="141">
        <v>0</v>
      </c>
      <c r="V491" s="141">
        <v>19.3738549501</v>
      </c>
      <c r="W491" s="141">
        <v>0</v>
      </c>
      <c r="X491" s="140">
        <v>16.436256</v>
      </c>
      <c r="Y491" s="249">
        <v>7.6513571999999996</v>
      </c>
      <c r="Z491" s="256"/>
      <c r="AA491" s="254">
        <f t="shared" si="7"/>
        <v>103.55496768269651</v>
      </c>
    </row>
    <row r="492" spans="1:27" ht="12.75" customHeight="1" x14ac:dyDescent="0.2">
      <c r="A492" s="559" t="s">
        <v>433</v>
      </c>
      <c r="B492" s="146" t="s">
        <v>223</v>
      </c>
      <c r="C492" s="143">
        <v>0</v>
      </c>
      <c r="D492" s="143">
        <v>0</v>
      </c>
      <c r="E492" s="11">
        <v>0</v>
      </c>
      <c r="F492" s="11">
        <v>0</v>
      </c>
      <c r="G492" s="11">
        <v>0</v>
      </c>
      <c r="H492" s="11">
        <v>0</v>
      </c>
      <c r="I492" s="243">
        <v>0</v>
      </c>
      <c r="J492" s="243">
        <v>0</v>
      </c>
      <c r="K492" s="142">
        <v>0</v>
      </c>
      <c r="L492" s="142">
        <v>0</v>
      </c>
      <c r="M492" s="208">
        <v>0</v>
      </c>
      <c r="N492" s="208">
        <v>0</v>
      </c>
      <c r="O492" s="142">
        <v>0</v>
      </c>
      <c r="P492" s="142">
        <v>0</v>
      </c>
      <c r="Q492" s="142">
        <v>0</v>
      </c>
      <c r="R492" s="142">
        <v>0</v>
      </c>
      <c r="S492" s="142">
        <v>0</v>
      </c>
      <c r="T492" s="142">
        <v>0</v>
      </c>
      <c r="U492" s="142">
        <v>0.407366007566</v>
      </c>
      <c r="V492" s="142">
        <v>0</v>
      </c>
      <c r="W492" s="142">
        <v>0</v>
      </c>
      <c r="X492" s="11">
        <v>0</v>
      </c>
      <c r="Y492" s="247">
        <v>0</v>
      </c>
      <c r="Z492" s="256"/>
      <c r="AA492" s="252">
        <f t="shared" si="7"/>
        <v>1.7711565546347827E-2</v>
      </c>
    </row>
    <row r="493" spans="1:27" ht="12.75" customHeight="1" x14ac:dyDescent="0.2">
      <c r="A493" s="559"/>
      <c r="B493" s="147" t="s">
        <v>224</v>
      </c>
      <c r="C493" s="144">
        <v>0</v>
      </c>
      <c r="D493" s="144">
        <v>0</v>
      </c>
      <c r="E493" s="15">
        <v>0</v>
      </c>
      <c r="F493" s="15">
        <v>0</v>
      </c>
      <c r="G493" s="15">
        <v>0</v>
      </c>
      <c r="H493" s="15">
        <v>0</v>
      </c>
      <c r="I493" s="244">
        <v>0</v>
      </c>
      <c r="J493" s="244">
        <v>0</v>
      </c>
      <c r="K493" s="139">
        <v>0</v>
      </c>
      <c r="L493" s="139">
        <v>0</v>
      </c>
      <c r="M493" s="206">
        <v>0</v>
      </c>
      <c r="N493" s="206">
        <v>0</v>
      </c>
      <c r="O493" s="139">
        <v>0</v>
      </c>
      <c r="P493" s="139">
        <v>0</v>
      </c>
      <c r="Q493" s="139">
        <v>0</v>
      </c>
      <c r="R493" s="139">
        <v>0</v>
      </c>
      <c r="S493" s="139">
        <v>0</v>
      </c>
      <c r="T493" s="139">
        <v>0</v>
      </c>
      <c r="U493" s="139">
        <v>0</v>
      </c>
      <c r="V493" s="139">
        <v>0</v>
      </c>
      <c r="W493" s="139">
        <v>0</v>
      </c>
      <c r="X493" s="15">
        <v>0</v>
      </c>
      <c r="Y493" s="248">
        <v>0</v>
      </c>
      <c r="Z493" s="256"/>
      <c r="AA493" s="253">
        <f t="shared" si="7"/>
        <v>0</v>
      </c>
    </row>
    <row r="494" spans="1:27" ht="12.75" customHeight="1" x14ac:dyDescent="0.2">
      <c r="A494" s="559"/>
      <c r="B494" s="147" t="s">
        <v>225</v>
      </c>
      <c r="C494" s="144">
        <v>0</v>
      </c>
      <c r="D494" s="144">
        <v>0</v>
      </c>
      <c r="E494" s="15">
        <v>0</v>
      </c>
      <c r="F494" s="15">
        <v>0</v>
      </c>
      <c r="G494" s="15">
        <v>0</v>
      </c>
      <c r="H494" s="15">
        <v>0</v>
      </c>
      <c r="I494" s="244">
        <v>0</v>
      </c>
      <c r="J494" s="244">
        <v>0</v>
      </c>
      <c r="K494" s="139">
        <v>0</v>
      </c>
      <c r="L494" s="139">
        <v>0</v>
      </c>
      <c r="M494" s="206">
        <v>0</v>
      </c>
      <c r="N494" s="206">
        <v>0</v>
      </c>
      <c r="O494" s="139">
        <v>0</v>
      </c>
      <c r="P494" s="139">
        <v>0</v>
      </c>
      <c r="Q494" s="139">
        <v>0</v>
      </c>
      <c r="R494" s="139">
        <v>0</v>
      </c>
      <c r="S494" s="139">
        <v>0</v>
      </c>
      <c r="T494" s="139">
        <v>0</v>
      </c>
      <c r="U494" s="139">
        <v>0</v>
      </c>
      <c r="V494" s="139">
        <v>0</v>
      </c>
      <c r="W494" s="139">
        <v>0</v>
      </c>
      <c r="X494" s="15">
        <v>0</v>
      </c>
      <c r="Y494" s="248">
        <v>0</v>
      </c>
      <c r="Z494" s="256"/>
      <c r="AA494" s="253">
        <f t="shared" si="7"/>
        <v>0</v>
      </c>
    </row>
    <row r="495" spans="1:27" ht="12.75" customHeight="1" thickBot="1" x14ac:dyDescent="0.25">
      <c r="A495" s="560"/>
      <c r="B495" s="148" t="s">
        <v>226</v>
      </c>
      <c r="C495" s="145">
        <v>0</v>
      </c>
      <c r="D495" s="145">
        <v>0</v>
      </c>
      <c r="E495" s="140">
        <v>0</v>
      </c>
      <c r="F495" s="140">
        <v>0</v>
      </c>
      <c r="G495" s="140">
        <v>0</v>
      </c>
      <c r="H495" s="140">
        <v>0</v>
      </c>
      <c r="I495" s="245">
        <v>0</v>
      </c>
      <c r="J495" s="245">
        <v>0</v>
      </c>
      <c r="K495" s="141">
        <v>0</v>
      </c>
      <c r="L495" s="141">
        <v>0</v>
      </c>
      <c r="M495" s="207">
        <v>0</v>
      </c>
      <c r="N495" s="207">
        <v>0</v>
      </c>
      <c r="O495" s="141">
        <v>0</v>
      </c>
      <c r="P495" s="141">
        <v>0</v>
      </c>
      <c r="Q495" s="141">
        <v>0</v>
      </c>
      <c r="R495" s="141">
        <v>0</v>
      </c>
      <c r="S495" s="141">
        <v>0</v>
      </c>
      <c r="T495" s="141">
        <v>0</v>
      </c>
      <c r="U495" s="141">
        <v>0</v>
      </c>
      <c r="V495" s="141">
        <v>0</v>
      </c>
      <c r="W495" s="141">
        <v>0</v>
      </c>
      <c r="X495" s="140">
        <v>0</v>
      </c>
      <c r="Y495" s="249">
        <v>0</v>
      </c>
      <c r="Z495" s="256"/>
      <c r="AA495" s="254">
        <f t="shared" si="7"/>
        <v>0</v>
      </c>
    </row>
    <row r="496" spans="1:27" ht="12.75" customHeight="1" x14ac:dyDescent="0.2">
      <c r="A496" s="559" t="s">
        <v>434</v>
      </c>
      <c r="B496" s="146" t="s">
        <v>223</v>
      </c>
      <c r="C496" s="143">
        <v>1201.6944438201599</v>
      </c>
      <c r="D496" s="143">
        <v>1201.6944438201599</v>
      </c>
      <c r="E496" s="11">
        <v>508.41573873189998</v>
      </c>
      <c r="F496" s="11">
        <v>508.41573873189998</v>
      </c>
      <c r="G496" s="11">
        <v>177.358800331</v>
      </c>
      <c r="H496" s="11">
        <v>177.358800331</v>
      </c>
      <c r="I496" s="243">
        <v>372.81557103196002</v>
      </c>
      <c r="J496" s="243">
        <v>372.81557103196002</v>
      </c>
      <c r="K496" s="142">
        <v>340.92982669499997</v>
      </c>
      <c r="L496" s="142">
        <v>340.92982669499997</v>
      </c>
      <c r="M496" s="208">
        <v>67.051126718500001</v>
      </c>
      <c r="N496" s="208">
        <v>67.051126718500001</v>
      </c>
      <c r="O496" s="142">
        <v>289.41459795449998</v>
      </c>
      <c r="P496" s="142">
        <v>289.41459795449998</v>
      </c>
      <c r="Q496" s="142">
        <v>249.52408854199999</v>
      </c>
      <c r="R496" s="142">
        <v>249.52408854199999</v>
      </c>
      <c r="S496" s="142">
        <v>188.954938825</v>
      </c>
      <c r="T496" s="142">
        <v>188.954938825</v>
      </c>
      <c r="U496" s="142">
        <v>299.26429459479999</v>
      </c>
      <c r="V496" s="142">
        <v>380.512833059</v>
      </c>
      <c r="W496" s="142">
        <v>815.28472512799999</v>
      </c>
      <c r="X496" s="11">
        <v>484.1918149</v>
      </c>
      <c r="Y496" s="247">
        <v>31.342708099999999</v>
      </c>
      <c r="Z496" s="256"/>
      <c r="AA496" s="252">
        <f t="shared" si="7"/>
        <v>382.73541917747127</v>
      </c>
    </row>
    <row r="497" spans="1:27" ht="12.75" customHeight="1" x14ac:dyDescent="0.2">
      <c r="A497" s="559"/>
      <c r="B497" s="147" t="s">
        <v>224</v>
      </c>
      <c r="C497" s="144">
        <v>220.7810482422</v>
      </c>
      <c r="D497" s="144">
        <v>220.7810482422</v>
      </c>
      <c r="E497" s="15">
        <v>204.81601331319999</v>
      </c>
      <c r="F497" s="15">
        <v>204.81601331319999</v>
      </c>
      <c r="G497" s="15">
        <v>100.134619141</v>
      </c>
      <c r="H497" s="15">
        <v>100.134619141</v>
      </c>
      <c r="I497" s="244">
        <v>22.715486225300001</v>
      </c>
      <c r="J497" s="244">
        <v>22.715486225300001</v>
      </c>
      <c r="K497" s="139">
        <v>140.11446733700001</v>
      </c>
      <c r="L497" s="139">
        <v>140.11446733700001</v>
      </c>
      <c r="M497" s="206">
        <v>48.675326257930003</v>
      </c>
      <c r="N497" s="206">
        <v>48.675326257930003</v>
      </c>
      <c r="O497" s="139">
        <v>273.66907607299999</v>
      </c>
      <c r="P497" s="139">
        <v>273.66907607299999</v>
      </c>
      <c r="Q497" s="139">
        <v>290.92271205380001</v>
      </c>
      <c r="R497" s="139">
        <v>290.92271205380001</v>
      </c>
      <c r="S497" s="139">
        <v>96.4775753431</v>
      </c>
      <c r="T497" s="139">
        <v>96.4775753431</v>
      </c>
      <c r="U497" s="139">
        <v>151.07177443387999</v>
      </c>
      <c r="V497" s="139">
        <v>311.39089755700002</v>
      </c>
      <c r="W497" s="139">
        <v>375.33273999300002</v>
      </c>
      <c r="X497" s="15">
        <v>833.73232900000005</v>
      </c>
      <c r="Y497" s="248">
        <v>805.70292810000001</v>
      </c>
      <c r="Z497" s="256"/>
      <c r="AA497" s="253">
        <f t="shared" si="7"/>
        <v>229.29753552421474</v>
      </c>
    </row>
    <row r="498" spans="1:27" ht="12.75" customHeight="1" x14ac:dyDescent="0.2">
      <c r="A498" s="559"/>
      <c r="B498" s="147" t="s">
        <v>225</v>
      </c>
      <c r="C498" s="144">
        <v>41.351412582899997</v>
      </c>
      <c r="D498" s="144">
        <v>41.351412582899997</v>
      </c>
      <c r="E498" s="15">
        <v>9.3118114406700006</v>
      </c>
      <c r="F498" s="15">
        <v>9.3118114406700006</v>
      </c>
      <c r="G498" s="15">
        <v>0.52131535456800004</v>
      </c>
      <c r="H498" s="15">
        <v>0.52131535456800004</v>
      </c>
      <c r="I498" s="244">
        <v>0</v>
      </c>
      <c r="J498" s="244">
        <v>0</v>
      </c>
      <c r="K498" s="139">
        <v>34.275367914199997</v>
      </c>
      <c r="L498" s="139">
        <v>34.275367914199997</v>
      </c>
      <c r="M498" s="206">
        <v>23.329800077800002</v>
      </c>
      <c r="N498" s="206">
        <v>23.329800077800002</v>
      </c>
      <c r="O498" s="139">
        <v>41.66334331969</v>
      </c>
      <c r="P498" s="139">
        <v>41.66334331969</v>
      </c>
      <c r="Q498" s="139">
        <v>27.9463355655</v>
      </c>
      <c r="R498" s="139">
        <v>27.9463355655</v>
      </c>
      <c r="S498" s="139">
        <v>0</v>
      </c>
      <c r="T498" s="139">
        <v>0</v>
      </c>
      <c r="U498" s="139">
        <v>38.308531191150003</v>
      </c>
      <c r="V498" s="139">
        <v>60.396146614099997</v>
      </c>
      <c r="W498" s="139">
        <v>80.046362223399996</v>
      </c>
      <c r="X498" s="15">
        <v>14.792650500000001</v>
      </c>
      <c r="Y498" s="248">
        <v>0.37355100000000002</v>
      </c>
      <c r="Z498" s="256"/>
      <c r="AA498" s="253">
        <f t="shared" si="7"/>
        <v>23.94417452344809</v>
      </c>
    </row>
    <row r="499" spans="1:27" ht="12.75" customHeight="1" thickBot="1" x14ac:dyDescent="0.25">
      <c r="A499" s="560"/>
      <c r="B499" s="148" t="s">
        <v>226</v>
      </c>
      <c r="C499" s="145">
        <v>0</v>
      </c>
      <c r="D499" s="145">
        <v>0</v>
      </c>
      <c r="E499" s="140">
        <v>0</v>
      </c>
      <c r="F499" s="140">
        <v>0</v>
      </c>
      <c r="G499" s="140">
        <v>0</v>
      </c>
      <c r="H499" s="140">
        <v>0</v>
      </c>
      <c r="I499" s="245">
        <v>0</v>
      </c>
      <c r="J499" s="245">
        <v>0</v>
      </c>
      <c r="K499" s="141">
        <v>0</v>
      </c>
      <c r="L499" s="141">
        <v>0</v>
      </c>
      <c r="M499" s="207">
        <v>0</v>
      </c>
      <c r="N499" s="207">
        <v>0</v>
      </c>
      <c r="O499" s="141">
        <v>36.225139036000002</v>
      </c>
      <c r="P499" s="141">
        <v>36.225139036000002</v>
      </c>
      <c r="Q499" s="141">
        <v>0</v>
      </c>
      <c r="R499" s="141">
        <v>0</v>
      </c>
      <c r="S499" s="141">
        <v>0</v>
      </c>
      <c r="T499" s="141">
        <v>0</v>
      </c>
      <c r="U499" s="141">
        <v>0</v>
      </c>
      <c r="V499" s="141">
        <v>3.53594059497</v>
      </c>
      <c r="W499" s="141">
        <v>0</v>
      </c>
      <c r="X499" s="140">
        <v>314.03643899999997</v>
      </c>
      <c r="Y499" s="249">
        <v>0</v>
      </c>
      <c r="Z499" s="256"/>
      <c r="AA499" s="254">
        <f t="shared" si="7"/>
        <v>16.957506855085651</v>
      </c>
    </row>
    <row r="500" spans="1:27" ht="12.75" customHeight="1" x14ac:dyDescent="0.2">
      <c r="A500" s="559" t="s">
        <v>435</v>
      </c>
      <c r="B500" s="146" t="s">
        <v>223</v>
      </c>
      <c r="C500" s="143">
        <v>85.133786390699996</v>
      </c>
      <c r="D500" s="143">
        <v>85.133786390699996</v>
      </c>
      <c r="E500" s="11">
        <v>16.7121787383</v>
      </c>
      <c r="F500" s="11">
        <v>16.7121787383</v>
      </c>
      <c r="G500" s="11">
        <v>17.734434028169002</v>
      </c>
      <c r="H500" s="11">
        <v>17.734434028169002</v>
      </c>
      <c r="I500" s="243">
        <v>6.0900707348000003</v>
      </c>
      <c r="J500" s="243">
        <v>6.0900707348000003</v>
      </c>
      <c r="K500" s="142">
        <v>5.6727341872099997</v>
      </c>
      <c r="L500" s="142">
        <v>5.6727341872099997</v>
      </c>
      <c r="M500" s="208">
        <v>6.5492457251099996</v>
      </c>
      <c r="N500" s="208">
        <v>6.5492457251099996</v>
      </c>
      <c r="O500" s="142">
        <v>0</v>
      </c>
      <c r="P500" s="142">
        <v>0</v>
      </c>
      <c r="Q500" s="142">
        <v>9.7119654605299992</v>
      </c>
      <c r="R500" s="142">
        <v>9.7119654605299992</v>
      </c>
      <c r="S500" s="142">
        <v>113.804832637</v>
      </c>
      <c r="T500" s="142">
        <v>113.804832637</v>
      </c>
      <c r="U500" s="142">
        <v>7.9300591200600001</v>
      </c>
      <c r="V500" s="142">
        <v>56.4451263845</v>
      </c>
      <c r="W500" s="142">
        <v>1.66455078125</v>
      </c>
      <c r="X500" s="11">
        <v>8.6647578000000003</v>
      </c>
      <c r="Y500" s="247">
        <v>0.65371460000000003</v>
      </c>
      <c r="Z500" s="256"/>
      <c r="AA500" s="252">
        <f t="shared" si="7"/>
        <v>26.007682803889036</v>
      </c>
    </row>
    <row r="501" spans="1:27" ht="12.75" customHeight="1" x14ac:dyDescent="0.2">
      <c r="A501" s="559"/>
      <c r="B501" s="147" t="s">
        <v>224</v>
      </c>
      <c r="C501" s="144">
        <v>0</v>
      </c>
      <c r="D501" s="144">
        <v>0</v>
      </c>
      <c r="E501" s="15">
        <v>0</v>
      </c>
      <c r="F501" s="15">
        <v>0</v>
      </c>
      <c r="G501" s="15">
        <v>0</v>
      </c>
      <c r="H501" s="15">
        <v>0</v>
      </c>
      <c r="I501" s="244">
        <v>0</v>
      </c>
      <c r="J501" s="244">
        <v>0</v>
      </c>
      <c r="K501" s="139">
        <v>0</v>
      </c>
      <c r="L501" s="139">
        <v>0</v>
      </c>
      <c r="M501" s="206">
        <v>12.9672418908</v>
      </c>
      <c r="N501" s="206">
        <v>12.9672418908</v>
      </c>
      <c r="O501" s="139">
        <v>2.8109258395499999</v>
      </c>
      <c r="P501" s="139">
        <v>2.8109258395499999</v>
      </c>
      <c r="Q501" s="139">
        <v>0.25941051136400001</v>
      </c>
      <c r="R501" s="139">
        <v>0.25941051136400001</v>
      </c>
      <c r="S501" s="139">
        <v>0</v>
      </c>
      <c r="T501" s="139">
        <v>0</v>
      </c>
      <c r="U501" s="139">
        <v>0</v>
      </c>
      <c r="V501" s="139">
        <v>0</v>
      </c>
      <c r="W501" s="139">
        <v>2.14013671875</v>
      </c>
      <c r="X501" s="15">
        <v>0</v>
      </c>
      <c r="Y501" s="248">
        <v>0</v>
      </c>
      <c r="Z501" s="256"/>
      <c r="AA501" s="253">
        <f t="shared" si="7"/>
        <v>1.4876214435729564</v>
      </c>
    </row>
    <row r="502" spans="1:27" ht="12.75" customHeight="1" x14ac:dyDescent="0.2">
      <c r="A502" s="559"/>
      <c r="B502" s="147" t="s">
        <v>225</v>
      </c>
      <c r="C502" s="144">
        <v>0</v>
      </c>
      <c r="D502" s="144">
        <v>0</v>
      </c>
      <c r="E502" s="15">
        <v>0</v>
      </c>
      <c r="F502" s="15">
        <v>0</v>
      </c>
      <c r="G502" s="15">
        <v>0.54641788563799998</v>
      </c>
      <c r="H502" s="15">
        <v>0.54641788563799998</v>
      </c>
      <c r="I502" s="244">
        <v>0</v>
      </c>
      <c r="J502" s="244">
        <v>0</v>
      </c>
      <c r="K502" s="139">
        <v>0</v>
      </c>
      <c r="L502" s="139">
        <v>0</v>
      </c>
      <c r="M502" s="206">
        <v>0</v>
      </c>
      <c r="N502" s="206">
        <v>0</v>
      </c>
      <c r="O502" s="139">
        <v>5.1087134576700004</v>
      </c>
      <c r="P502" s="139">
        <v>5.1087134576700004</v>
      </c>
      <c r="Q502" s="139">
        <v>0</v>
      </c>
      <c r="R502" s="139">
        <v>0</v>
      </c>
      <c r="S502" s="139">
        <v>0</v>
      </c>
      <c r="T502" s="139">
        <v>0</v>
      </c>
      <c r="U502" s="139">
        <v>10.8630883694</v>
      </c>
      <c r="V502" s="139">
        <v>0</v>
      </c>
      <c r="W502" s="139">
        <v>0</v>
      </c>
      <c r="X502" s="15">
        <v>0</v>
      </c>
      <c r="Y502" s="248">
        <v>0</v>
      </c>
      <c r="Z502" s="256"/>
      <c r="AA502" s="253">
        <f t="shared" si="7"/>
        <v>0.96405874156591298</v>
      </c>
    </row>
    <row r="503" spans="1:27" ht="12.75" customHeight="1" thickBot="1" x14ac:dyDescent="0.25">
      <c r="A503" s="560"/>
      <c r="B503" s="148" t="s">
        <v>226</v>
      </c>
      <c r="C503" s="145">
        <v>0</v>
      </c>
      <c r="D503" s="145">
        <v>0</v>
      </c>
      <c r="E503" s="140">
        <v>0</v>
      </c>
      <c r="F503" s="140">
        <v>0</v>
      </c>
      <c r="G503" s="140">
        <v>0</v>
      </c>
      <c r="H503" s="140">
        <v>0</v>
      </c>
      <c r="I503" s="245">
        <v>0</v>
      </c>
      <c r="J503" s="245">
        <v>0</v>
      </c>
      <c r="K503" s="141">
        <v>61.5586547853</v>
      </c>
      <c r="L503" s="141">
        <v>61.5586547853</v>
      </c>
      <c r="M503" s="207">
        <v>0</v>
      </c>
      <c r="N503" s="207">
        <v>0</v>
      </c>
      <c r="O503" s="141">
        <v>0</v>
      </c>
      <c r="P503" s="141">
        <v>0</v>
      </c>
      <c r="Q503" s="141">
        <v>0</v>
      </c>
      <c r="R503" s="141">
        <v>0</v>
      </c>
      <c r="S503" s="141">
        <v>0</v>
      </c>
      <c r="T503" s="141">
        <v>0</v>
      </c>
      <c r="U503" s="141">
        <v>0</v>
      </c>
      <c r="V503" s="141">
        <v>0</v>
      </c>
      <c r="W503" s="141">
        <v>0</v>
      </c>
      <c r="X503" s="140">
        <v>128.45280120000001</v>
      </c>
      <c r="Y503" s="249">
        <v>0</v>
      </c>
      <c r="Z503" s="256"/>
      <c r="AA503" s="254">
        <f t="shared" si="7"/>
        <v>10.937830903069566</v>
      </c>
    </row>
    <row r="504" spans="1:27" ht="12.75" customHeight="1" x14ac:dyDescent="0.2">
      <c r="A504" s="559" t="s">
        <v>436</v>
      </c>
      <c r="B504" s="146" t="s">
        <v>223</v>
      </c>
      <c r="C504" s="143">
        <v>418.26315969929999</v>
      </c>
      <c r="D504" s="143">
        <v>418.26315969929999</v>
      </c>
      <c r="E504" s="11">
        <v>459.79728689986001</v>
      </c>
      <c r="F504" s="11">
        <v>459.79728689986001</v>
      </c>
      <c r="G504" s="11">
        <v>174.19905291836</v>
      </c>
      <c r="H504" s="11">
        <v>174.19905291836</v>
      </c>
      <c r="I504" s="243">
        <v>222.79645107318001</v>
      </c>
      <c r="J504" s="243">
        <v>222.79645107318001</v>
      </c>
      <c r="K504" s="142">
        <v>304.30123565090003</v>
      </c>
      <c r="L504" s="142">
        <v>304.30123565090003</v>
      </c>
      <c r="M504" s="208">
        <v>176.13078318110001</v>
      </c>
      <c r="N504" s="208">
        <v>176.13078318110001</v>
      </c>
      <c r="O504" s="142">
        <v>118.2113745632</v>
      </c>
      <c r="P504" s="142">
        <v>118.2113745632</v>
      </c>
      <c r="Q504" s="142">
        <v>182.01835525099</v>
      </c>
      <c r="R504" s="142">
        <v>182.01835525099</v>
      </c>
      <c r="S504" s="142">
        <v>125.67187285951</v>
      </c>
      <c r="T504" s="142">
        <v>125.67187285951</v>
      </c>
      <c r="U504" s="142">
        <v>601.97160811336005</v>
      </c>
      <c r="V504" s="142">
        <v>571.03363183900001</v>
      </c>
      <c r="W504" s="142">
        <v>461.26240808799997</v>
      </c>
      <c r="X504" s="11">
        <v>215.0698788</v>
      </c>
      <c r="Y504" s="247">
        <v>72.6504963</v>
      </c>
      <c r="Z504" s="256"/>
      <c r="AA504" s="252">
        <f t="shared" si="7"/>
        <v>273.25074640578947</v>
      </c>
    </row>
    <row r="505" spans="1:27" ht="12.75" customHeight="1" x14ac:dyDescent="0.2">
      <c r="A505" s="559"/>
      <c r="B505" s="147" t="s">
        <v>224</v>
      </c>
      <c r="C505" s="144">
        <v>268.16596108300001</v>
      </c>
      <c r="D505" s="144">
        <v>268.16596108300001</v>
      </c>
      <c r="E505" s="15">
        <v>181.213714275</v>
      </c>
      <c r="F505" s="15">
        <v>181.213714275</v>
      </c>
      <c r="G505" s="15">
        <v>83.1926891934</v>
      </c>
      <c r="H505" s="15">
        <v>83.1926891934</v>
      </c>
      <c r="I505" s="244">
        <v>401.17931217642899</v>
      </c>
      <c r="J505" s="244">
        <v>401.17931217642899</v>
      </c>
      <c r="K505" s="139">
        <v>174.646803252328</v>
      </c>
      <c r="L505" s="139">
        <v>174.646803252328</v>
      </c>
      <c r="M505" s="206">
        <v>72.019143434</v>
      </c>
      <c r="N505" s="206">
        <v>72.019143434</v>
      </c>
      <c r="O505" s="139">
        <v>53.5363431492</v>
      </c>
      <c r="P505" s="139">
        <v>53.5363431492</v>
      </c>
      <c r="Q505" s="139">
        <v>236.06894808569999</v>
      </c>
      <c r="R505" s="139">
        <v>236.06894808569999</v>
      </c>
      <c r="S505" s="139">
        <v>0</v>
      </c>
      <c r="T505" s="139">
        <v>0</v>
      </c>
      <c r="U505" s="139">
        <v>449.63243477100002</v>
      </c>
      <c r="V505" s="139">
        <v>256.07564836</v>
      </c>
      <c r="W505" s="139">
        <v>623.32531020199997</v>
      </c>
      <c r="X505" s="15">
        <v>267.45211499999999</v>
      </c>
      <c r="Y505" s="248">
        <v>174.57036360000001</v>
      </c>
      <c r="Z505" s="256"/>
      <c r="AA505" s="253">
        <f t="shared" si="7"/>
        <v>204.83050874917888</v>
      </c>
    </row>
    <row r="506" spans="1:27" ht="12.75" customHeight="1" x14ac:dyDescent="0.2">
      <c r="A506" s="559"/>
      <c r="B506" s="147" t="s">
        <v>225</v>
      </c>
      <c r="C506" s="144">
        <v>18.699634308499999</v>
      </c>
      <c r="D506" s="144">
        <v>18.699634308499999</v>
      </c>
      <c r="E506" s="15">
        <v>0</v>
      </c>
      <c r="F506" s="15">
        <v>0</v>
      </c>
      <c r="G506" s="15">
        <v>46.383088885639999</v>
      </c>
      <c r="H506" s="15">
        <v>46.383088885639999</v>
      </c>
      <c r="I506" s="244">
        <v>0</v>
      </c>
      <c r="J506" s="244">
        <v>0</v>
      </c>
      <c r="K506" s="139">
        <v>8.9914859693999993</v>
      </c>
      <c r="L506" s="139">
        <v>8.9914859693999993</v>
      </c>
      <c r="M506" s="206">
        <v>64.371721558960004</v>
      </c>
      <c r="N506" s="206">
        <v>64.371721558960004</v>
      </c>
      <c r="O506" s="139">
        <v>16.394744318200001</v>
      </c>
      <c r="P506" s="139">
        <v>16.394744318200001</v>
      </c>
      <c r="Q506" s="139">
        <v>11.099313597789999</v>
      </c>
      <c r="R506" s="139">
        <v>11.099313597789999</v>
      </c>
      <c r="S506" s="139">
        <v>0.13124999776499999</v>
      </c>
      <c r="T506" s="139">
        <v>0.13124999776499999</v>
      </c>
      <c r="U506" s="139">
        <v>36.486158177279997</v>
      </c>
      <c r="V506" s="139">
        <v>30.682839356399999</v>
      </c>
      <c r="W506" s="139">
        <v>13.7640165441</v>
      </c>
      <c r="X506" s="15">
        <v>98.795902799999993</v>
      </c>
      <c r="Y506" s="248">
        <v>4.2069023999999997</v>
      </c>
      <c r="Z506" s="256"/>
      <c r="AA506" s="253">
        <f t="shared" si="7"/>
        <v>22.43818680653435</v>
      </c>
    </row>
    <row r="507" spans="1:27" ht="12.75" customHeight="1" thickBot="1" x14ac:dyDescent="0.25">
      <c r="A507" s="560"/>
      <c r="B507" s="148" t="s">
        <v>226</v>
      </c>
      <c r="C507" s="145">
        <v>0</v>
      </c>
      <c r="D507" s="145">
        <v>0</v>
      </c>
      <c r="E507" s="140">
        <v>140.23383037900001</v>
      </c>
      <c r="F507" s="140">
        <v>140.23383037900001</v>
      </c>
      <c r="G507" s="140">
        <v>6.8019849200599998</v>
      </c>
      <c r="H507" s="140">
        <v>6.8019849200599998</v>
      </c>
      <c r="I507" s="245">
        <v>0</v>
      </c>
      <c r="J507" s="245">
        <v>0</v>
      </c>
      <c r="K507" s="141">
        <v>169.29500558000001</v>
      </c>
      <c r="L507" s="141">
        <v>169.29500558000001</v>
      </c>
      <c r="M507" s="207">
        <v>0</v>
      </c>
      <c r="N507" s="207">
        <v>0</v>
      </c>
      <c r="O507" s="141">
        <v>0</v>
      </c>
      <c r="P507" s="141">
        <v>0</v>
      </c>
      <c r="Q507" s="141">
        <v>22.619331173799999</v>
      </c>
      <c r="R507" s="141">
        <v>22.619331173799999</v>
      </c>
      <c r="S507" s="141">
        <v>0</v>
      </c>
      <c r="T507" s="141">
        <v>0</v>
      </c>
      <c r="U507" s="141">
        <v>259.90078675699999</v>
      </c>
      <c r="V507" s="141">
        <v>0</v>
      </c>
      <c r="W507" s="141">
        <v>0</v>
      </c>
      <c r="X507" s="140">
        <v>1875.7150692</v>
      </c>
      <c r="Y507" s="249">
        <v>59.826173400000002</v>
      </c>
      <c r="Z507" s="256"/>
      <c r="AA507" s="254">
        <f t="shared" si="7"/>
        <v>124.92792754185739</v>
      </c>
    </row>
    <row r="508" spans="1:27" ht="12.75" customHeight="1" x14ac:dyDescent="0.2">
      <c r="A508" s="559" t="s">
        <v>437</v>
      </c>
      <c r="B508" s="146" t="s">
        <v>223</v>
      </c>
      <c r="C508" s="143">
        <v>12.289572975900001</v>
      </c>
      <c r="D508" s="143">
        <v>12.289572975900001</v>
      </c>
      <c r="E508" s="11">
        <v>530.95070043140004</v>
      </c>
      <c r="F508" s="11">
        <v>530.95070043140004</v>
      </c>
      <c r="G508" s="11">
        <v>249.924440546</v>
      </c>
      <c r="H508" s="11">
        <v>249.924440546</v>
      </c>
      <c r="I508" s="243">
        <v>60.248091264199999</v>
      </c>
      <c r="J508" s="243">
        <v>60.248091264199999</v>
      </c>
      <c r="K508" s="142">
        <v>51.445594200800002</v>
      </c>
      <c r="L508" s="142">
        <v>51.445594200800002</v>
      </c>
      <c r="M508" s="208">
        <v>43.537302753699997</v>
      </c>
      <c r="N508" s="208">
        <v>43.537302753699997</v>
      </c>
      <c r="O508" s="142">
        <v>31.57276965734</v>
      </c>
      <c r="P508" s="142">
        <v>31.57276965734</v>
      </c>
      <c r="Q508" s="142">
        <v>11.5107918432</v>
      </c>
      <c r="R508" s="142">
        <v>11.5107918432</v>
      </c>
      <c r="S508" s="142">
        <v>22.537815962</v>
      </c>
      <c r="T508" s="142">
        <v>22.537815962</v>
      </c>
      <c r="U508" s="142">
        <v>54.718268077799998</v>
      </c>
      <c r="V508" s="142">
        <v>15.458466678900001</v>
      </c>
      <c r="W508" s="142">
        <v>10.7655362216</v>
      </c>
      <c r="X508" s="11">
        <v>5.7783600000000002</v>
      </c>
      <c r="Y508" s="247">
        <v>0</v>
      </c>
      <c r="Z508" s="256"/>
      <c r="AA508" s="252">
        <f t="shared" si="7"/>
        <v>91.945860445538258</v>
      </c>
    </row>
    <row r="509" spans="1:27" ht="12.75" customHeight="1" x14ac:dyDescent="0.2">
      <c r="A509" s="559"/>
      <c r="B509" s="147" t="s">
        <v>224</v>
      </c>
      <c r="C509" s="144">
        <v>270.17604758499999</v>
      </c>
      <c r="D509" s="144">
        <v>270.17604758499999</v>
      </c>
      <c r="E509" s="15">
        <v>364.60594631700002</v>
      </c>
      <c r="F509" s="15">
        <v>364.60594631700002</v>
      </c>
      <c r="G509" s="15">
        <v>155.0813195181</v>
      </c>
      <c r="H509" s="15">
        <v>155.0813195181</v>
      </c>
      <c r="I509" s="244">
        <v>149.48530717329999</v>
      </c>
      <c r="J509" s="244">
        <v>149.48530717329999</v>
      </c>
      <c r="K509" s="139">
        <v>782.60409780703003</v>
      </c>
      <c r="L509" s="139">
        <v>782.60409780703003</v>
      </c>
      <c r="M509" s="206">
        <v>718.63389542096297</v>
      </c>
      <c r="N509" s="206">
        <v>718.63389542096297</v>
      </c>
      <c r="O509" s="139">
        <v>871.67998677100002</v>
      </c>
      <c r="P509" s="139">
        <v>871.67998677100002</v>
      </c>
      <c r="Q509" s="139">
        <v>734.32080905800001</v>
      </c>
      <c r="R509" s="139">
        <v>734.32080905800001</v>
      </c>
      <c r="S509" s="139">
        <v>393.82012726699998</v>
      </c>
      <c r="T509" s="139">
        <v>393.82012726699998</v>
      </c>
      <c r="U509" s="139">
        <v>707.63045700639998</v>
      </c>
      <c r="V509" s="139">
        <v>1123.2902316300001</v>
      </c>
      <c r="W509" s="139">
        <v>933.68328302500004</v>
      </c>
      <c r="X509" s="15">
        <v>2254.20244</v>
      </c>
      <c r="Y509" s="248">
        <v>1237.4879265</v>
      </c>
      <c r="Z509" s="256"/>
      <c r="AA509" s="253">
        <f t="shared" si="7"/>
        <v>658.1351918259212</v>
      </c>
    </row>
    <row r="510" spans="1:27" ht="12.75" customHeight="1" x14ac:dyDescent="0.2">
      <c r="A510" s="559"/>
      <c r="B510" s="147" t="s">
        <v>225</v>
      </c>
      <c r="C510" s="144">
        <v>0.90793678977400005</v>
      </c>
      <c r="D510" s="144">
        <v>0.90793678977400005</v>
      </c>
      <c r="E510" s="15">
        <v>37.856044279000002</v>
      </c>
      <c r="F510" s="15">
        <v>37.856044279000002</v>
      </c>
      <c r="G510" s="15">
        <v>20.0713387182</v>
      </c>
      <c r="H510" s="15">
        <v>20.0713387182</v>
      </c>
      <c r="I510" s="244">
        <v>12.3868519176</v>
      </c>
      <c r="J510" s="244">
        <v>12.3868519176</v>
      </c>
      <c r="K510" s="139">
        <v>21.2916165866</v>
      </c>
      <c r="L510" s="139">
        <v>21.2916165866</v>
      </c>
      <c r="M510" s="206">
        <v>19.550819925700001</v>
      </c>
      <c r="N510" s="206">
        <v>19.550819925700001</v>
      </c>
      <c r="O510" s="139">
        <v>20.595939390146</v>
      </c>
      <c r="P510" s="139">
        <v>20.595939390146</v>
      </c>
      <c r="Q510" s="139">
        <v>34.919292902599999</v>
      </c>
      <c r="R510" s="139">
        <v>34.919292902599999</v>
      </c>
      <c r="S510" s="139">
        <v>0</v>
      </c>
      <c r="T510" s="139">
        <v>0</v>
      </c>
      <c r="U510" s="139">
        <v>0</v>
      </c>
      <c r="V510" s="139">
        <v>0</v>
      </c>
      <c r="W510" s="139">
        <v>3.2426313920399998</v>
      </c>
      <c r="X510" s="15">
        <v>11.299904</v>
      </c>
      <c r="Y510" s="248">
        <v>16.216118099999999</v>
      </c>
      <c r="Z510" s="256"/>
      <c r="AA510" s="253">
        <f t="shared" si="7"/>
        <v>15.909492804838262</v>
      </c>
    </row>
    <row r="511" spans="1:27" ht="12.75" customHeight="1" thickBot="1" x14ac:dyDescent="0.25">
      <c r="A511" s="560"/>
      <c r="B511" s="148" t="s">
        <v>226</v>
      </c>
      <c r="C511" s="145">
        <v>11.6410466975</v>
      </c>
      <c r="D511" s="145">
        <v>11.6410466975</v>
      </c>
      <c r="E511" s="140">
        <v>0</v>
      </c>
      <c r="F511" s="140">
        <v>0</v>
      </c>
      <c r="G511" s="140">
        <v>0</v>
      </c>
      <c r="H511" s="140">
        <v>0</v>
      </c>
      <c r="I511" s="245">
        <v>0</v>
      </c>
      <c r="J511" s="245">
        <v>0</v>
      </c>
      <c r="K511" s="141">
        <v>0</v>
      </c>
      <c r="L511" s="141">
        <v>0</v>
      </c>
      <c r="M511" s="207">
        <v>0</v>
      </c>
      <c r="N511" s="207">
        <v>0</v>
      </c>
      <c r="O511" s="141">
        <v>4.8095545614999997</v>
      </c>
      <c r="P511" s="141">
        <v>4.8095545614999997</v>
      </c>
      <c r="Q511" s="141">
        <v>35099.1433492</v>
      </c>
      <c r="R511" s="141">
        <v>35099.1433492</v>
      </c>
      <c r="S511" s="141">
        <v>174.716231432</v>
      </c>
      <c r="T511" s="141">
        <v>174.716231432</v>
      </c>
      <c r="U511" s="141">
        <v>368.168080524</v>
      </c>
      <c r="V511" s="141">
        <v>0</v>
      </c>
      <c r="W511" s="141">
        <v>0</v>
      </c>
      <c r="X511" s="140">
        <v>903.60709599999996</v>
      </c>
      <c r="Y511" s="249">
        <v>0</v>
      </c>
      <c r="Z511" s="256"/>
      <c r="AA511" s="254">
        <f t="shared" si="7"/>
        <v>3124.0171974046093</v>
      </c>
    </row>
    <row r="512" spans="1:27" ht="12.75" customHeight="1" x14ac:dyDescent="0.2">
      <c r="A512" s="559" t="s">
        <v>438</v>
      </c>
      <c r="B512" s="146" t="s">
        <v>223</v>
      </c>
      <c r="C512" s="143">
        <v>57.266777813799997</v>
      </c>
      <c r="D512" s="143">
        <v>57.266777813799997</v>
      </c>
      <c r="E512" s="11">
        <v>17.031641849500001</v>
      </c>
      <c r="F512" s="11">
        <v>17.031641849500001</v>
      </c>
      <c r="G512" s="11">
        <v>31.340307203399998</v>
      </c>
      <c r="H512" s="11">
        <v>31.340307203399998</v>
      </c>
      <c r="I512" s="243">
        <v>54.605912642</v>
      </c>
      <c r="J512" s="243">
        <v>54.605912642</v>
      </c>
      <c r="K512" s="142">
        <v>31.3612342248</v>
      </c>
      <c r="L512" s="142">
        <v>31.3612342248</v>
      </c>
      <c r="M512" s="208">
        <v>18.2229463181</v>
      </c>
      <c r="N512" s="208">
        <v>18.2229463181</v>
      </c>
      <c r="O512" s="142">
        <v>18.3867660031</v>
      </c>
      <c r="P512" s="142">
        <v>18.3867660031</v>
      </c>
      <c r="Q512" s="142">
        <v>38.5059151289</v>
      </c>
      <c r="R512" s="142">
        <v>38.5059151289</v>
      </c>
      <c r="S512" s="142">
        <v>1.9813464582</v>
      </c>
      <c r="T512" s="142">
        <v>1.9813464582</v>
      </c>
      <c r="U512" s="142">
        <v>8.5229960121200001</v>
      </c>
      <c r="V512" s="142">
        <v>18.859331384299999</v>
      </c>
      <c r="W512" s="142">
        <v>8.6794433593800004</v>
      </c>
      <c r="X512" s="11">
        <v>22.728216</v>
      </c>
      <c r="Y512" s="247">
        <v>0</v>
      </c>
      <c r="Z512" s="256"/>
      <c r="AA512" s="252">
        <f t="shared" si="7"/>
        <v>25.921551393017399</v>
      </c>
    </row>
    <row r="513" spans="1:27" ht="12.75" customHeight="1" x14ac:dyDescent="0.2">
      <c r="A513" s="559"/>
      <c r="B513" s="147" t="s">
        <v>224</v>
      </c>
      <c r="C513" s="144">
        <v>760.83449876883003</v>
      </c>
      <c r="D513" s="144">
        <v>760.83449876883003</v>
      </c>
      <c r="E513" s="15">
        <v>901.23057805940005</v>
      </c>
      <c r="F513" s="15">
        <v>901.23057805940005</v>
      </c>
      <c r="G513" s="15">
        <v>1015.6674469898099</v>
      </c>
      <c r="H513" s="15">
        <v>1015.6674469898099</v>
      </c>
      <c r="I513" s="244">
        <v>1274.699433496</v>
      </c>
      <c r="J513" s="244">
        <v>1274.699433496</v>
      </c>
      <c r="K513" s="139">
        <v>1320.4369178227901</v>
      </c>
      <c r="L513" s="139">
        <v>1320.4369178227901</v>
      </c>
      <c r="M513" s="206">
        <v>1168.4722694971999</v>
      </c>
      <c r="N513" s="206">
        <v>1168.4722694971999</v>
      </c>
      <c r="O513" s="139">
        <v>2664.7233492887999</v>
      </c>
      <c r="P513" s="139">
        <v>2664.7233492887999</v>
      </c>
      <c r="Q513" s="139">
        <v>2556.0618640610001</v>
      </c>
      <c r="R513" s="139">
        <v>2556.0618640610001</v>
      </c>
      <c r="S513" s="139">
        <v>1813.9753957200001</v>
      </c>
      <c r="T513" s="139">
        <v>1813.9753957200001</v>
      </c>
      <c r="U513" s="139">
        <v>1238.5503498652999</v>
      </c>
      <c r="V513" s="139">
        <v>4189.0625357999998</v>
      </c>
      <c r="W513" s="139">
        <v>3812.0482732599999</v>
      </c>
      <c r="X513" s="15">
        <v>2879.7687488000001</v>
      </c>
      <c r="Y513" s="248">
        <v>2570.6582874000001</v>
      </c>
      <c r="Z513" s="256"/>
      <c r="AA513" s="253">
        <f t="shared" si="7"/>
        <v>1810.5344218492596</v>
      </c>
    </row>
    <row r="514" spans="1:27" ht="12.75" customHeight="1" x14ac:dyDescent="0.2">
      <c r="A514" s="559"/>
      <c r="B514" s="147" t="s">
        <v>225</v>
      </c>
      <c r="C514" s="144">
        <v>0</v>
      </c>
      <c r="D514" s="144">
        <v>0</v>
      </c>
      <c r="E514" s="15">
        <v>9.1240938479700002</v>
      </c>
      <c r="F514" s="15">
        <v>9.1240938479700002</v>
      </c>
      <c r="G514" s="15">
        <v>21.038632150400002</v>
      </c>
      <c r="H514" s="15">
        <v>21.038632150400002</v>
      </c>
      <c r="I514" s="244">
        <v>15.156234403799999</v>
      </c>
      <c r="J514" s="244">
        <v>15.156234403799999</v>
      </c>
      <c r="K514" s="139">
        <v>3.37483097957</v>
      </c>
      <c r="L514" s="139">
        <v>3.37483097957</v>
      </c>
      <c r="M514" s="206">
        <v>14.550104424500001</v>
      </c>
      <c r="N514" s="206">
        <v>14.550104424500001</v>
      </c>
      <c r="O514" s="139">
        <v>17.650374874050001</v>
      </c>
      <c r="P514" s="139">
        <v>17.650374874050001</v>
      </c>
      <c r="Q514" s="139">
        <v>5.7553959216099999</v>
      </c>
      <c r="R514" s="139">
        <v>5.7553959216099999</v>
      </c>
      <c r="S514" s="139">
        <v>0.52285531535700003</v>
      </c>
      <c r="T514" s="139">
        <v>0.52285531535700003</v>
      </c>
      <c r="U514" s="139">
        <v>7.1289017424000001</v>
      </c>
      <c r="V514" s="139">
        <v>18.688239075199998</v>
      </c>
      <c r="W514" s="139">
        <v>4.2370383522699999</v>
      </c>
      <c r="X514" s="15">
        <v>11.7048912</v>
      </c>
      <c r="Y514" s="248">
        <v>0</v>
      </c>
      <c r="Z514" s="256"/>
      <c r="AA514" s="253">
        <f t="shared" si="7"/>
        <v>9.3958310523645192</v>
      </c>
    </row>
    <row r="515" spans="1:27" ht="12.75" customHeight="1" thickBot="1" x14ac:dyDescent="0.25">
      <c r="A515" s="560"/>
      <c r="B515" s="148" t="s">
        <v>226</v>
      </c>
      <c r="C515" s="145">
        <v>251.109375</v>
      </c>
      <c r="D515" s="145">
        <v>251.109375</v>
      </c>
      <c r="E515" s="140">
        <v>94.496987656800002</v>
      </c>
      <c r="F515" s="140">
        <v>94.496987656800002</v>
      </c>
      <c r="G515" s="140">
        <v>0</v>
      </c>
      <c r="H515" s="140">
        <v>0</v>
      </c>
      <c r="I515" s="245">
        <v>217.25630326699999</v>
      </c>
      <c r="J515" s="245">
        <v>217.25630326699999</v>
      </c>
      <c r="K515" s="141">
        <v>245.40234375</v>
      </c>
      <c r="L515" s="141">
        <v>245.40234375</v>
      </c>
      <c r="M515" s="207">
        <v>1.27136834777</v>
      </c>
      <c r="N515" s="207">
        <v>1.27136834777</v>
      </c>
      <c r="O515" s="141">
        <v>0</v>
      </c>
      <c r="P515" s="141">
        <v>0</v>
      </c>
      <c r="Q515" s="141">
        <v>7333.1620573600003</v>
      </c>
      <c r="R515" s="141">
        <v>7333.1620573600003</v>
      </c>
      <c r="S515" s="141">
        <v>0</v>
      </c>
      <c r="T515" s="141">
        <v>0</v>
      </c>
      <c r="U515" s="141">
        <v>10977.231923900001</v>
      </c>
      <c r="V515" s="141">
        <v>0</v>
      </c>
      <c r="W515" s="141">
        <v>141.821888317</v>
      </c>
      <c r="X515" s="140">
        <v>145.9900288</v>
      </c>
      <c r="Y515" s="249">
        <v>0</v>
      </c>
      <c r="Z515" s="256"/>
      <c r="AA515" s="254">
        <f t="shared" si="7"/>
        <v>1197.8452483382671</v>
      </c>
    </row>
    <row r="516" spans="1:27" ht="12.75" customHeight="1" x14ac:dyDescent="0.2">
      <c r="A516" s="559" t="s">
        <v>439</v>
      </c>
      <c r="B516" s="146" t="s">
        <v>223</v>
      </c>
      <c r="C516" s="143">
        <v>1.6407714843800001</v>
      </c>
      <c r="D516" s="143">
        <v>1.6407714843800001</v>
      </c>
      <c r="E516" s="11">
        <v>0</v>
      </c>
      <c r="F516" s="11">
        <v>0</v>
      </c>
      <c r="G516" s="11">
        <v>52.978478773600003</v>
      </c>
      <c r="H516" s="11">
        <v>52.978478773600003</v>
      </c>
      <c r="I516" s="243">
        <v>0</v>
      </c>
      <c r="J516" s="243">
        <v>0</v>
      </c>
      <c r="K516" s="142">
        <v>10.8025948661</v>
      </c>
      <c r="L516" s="142">
        <v>10.8025948661</v>
      </c>
      <c r="M516" s="208">
        <v>90.810281250000003</v>
      </c>
      <c r="N516" s="208">
        <v>90.810281250000003</v>
      </c>
      <c r="O516" s="142">
        <v>39.793572443199999</v>
      </c>
      <c r="P516" s="142">
        <v>39.793572443199999</v>
      </c>
      <c r="Q516" s="142">
        <v>24.15048589937</v>
      </c>
      <c r="R516" s="142">
        <v>24.15048589937</v>
      </c>
      <c r="S516" s="142">
        <v>39.724999323524003</v>
      </c>
      <c r="T516" s="142">
        <v>39.724999323524003</v>
      </c>
      <c r="U516" s="142">
        <v>80.251496851430005</v>
      </c>
      <c r="V516" s="142">
        <v>72.973812058600004</v>
      </c>
      <c r="W516" s="142">
        <v>3.5249310661700002</v>
      </c>
      <c r="X516" s="11">
        <v>199.89417</v>
      </c>
      <c r="Y516" s="247">
        <v>108.31980900000001</v>
      </c>
      <c r="Z516" s="256"/>
      <c r="AA516" s="252">
        <f t="shared" si="7"/>
        <v>42.815938567676</v>
      </c>
    </row>
    <row r="517" spans="1:27" ht="12.75" customHeight="1" x14ac:dyDescent="0.2">
      <c r="A517" s="559"/>
      <c r="B517" s="147" t="s">
        <v>224</v>
      </c>
      <c r="C517" s="144">
        <v>0</v>
      </c>
      <c r="D517" s="144">
        <v>0</v>
      </c>
      <c r="E517" s="15">
        <v>1.47375247036</v>
      </c>
      <c r="F517" s="15">
        <v>1.47375247036</v>
      </c>
      <c r="G517" s="15">
        <v>5.7877911261800001</v>
      </c>
      <c r="H517" s="15">
        <v>5.7877911261800001</v>
      </c>
      <c r="I517" s="244">
        <v>0</v>
      </c>
      <c r="J517" s="244">
        <v>0</v>
      </c>
      <c r="K517" s="139">
        <v>0</v>
      </c>
      <c r="L517" s="139">
        <v>0</v>
      </c>
      <c r="M517" s="206">
        <v>0</v>
      </c>
      <c r="N517" s="206">
        <v>0</v>
      </c>
      <c r="O517" s="139">
        <v>0</v>
      </c>
      <c r="P517" s="139">
        <v>0</v>
      </c>
      <c r="Q517" s="139">
        <v>0</v>
      </c>
      <c r="R517" s="139">
        <v>0</v>
      </c>
      <c r="S517" s="139">
        <v>0</v>
      </c>
      <c r="T517" s="139">
        <v>0</v>
      </c>
      <c r="U517" s="139">
        <v>0</v>
      </c>
      <c r="V517" s="139">
        <v>16.979696944400001</v>
      </c>
      <c r="W517" s="139">
        <v>0</v>
      </c>
      <c r="X517" s="15">
        <v>0</v>
      </c>
      <c r="Y517" s="248">
        <v>0</v>
      </c>
      <c r="Z517" s="256"/>
      <c r="AA517" s="253">
        <f t="shared" ref="AA517:AA580" si="8">AVERAGE(C517:Y517)</f>
        <v>1.3696862668469565</v>
      </c>
    </row>
    <row r="518" spans="1:27" ht="12.75" customHeight="1" x14ac:dyDescent="0.2">
      <c r="A518" s="559"/>
      <c r="B518" s="147" t="s">
        <v>225</v>
      </c>
      <c r="C518" s="144">
        <v>0.60637207031200002</v>
      </c>
      <c r="D518" s="144">
        <v>0.60637207031200002</v>
      </c>
      <c r="E518" s="15">
        <v>5.9250864624500004</v>
      </c>
      <c r="F518" s="15">
        <v>5.9250864624500004</v>
      </c>
      <c r="G518" s="15">
        <v>20.997567806599999</v>
      </c>
      <c r="H518" s="15">
        <v>20.997567806599999</v>
      </c>
      <c r="I518" s="244">
        <v>0</v>
      </c>
      <c r="J518" s="244">
        <v>0</v>
      </c>
      <c r="K518" s="139">
        <v>0</v>
      </c>
      <c r="L518" s="139">
        <v>0</v>
      </c>
      <c r="M518" s="206">
        <v>35.657531249999998</v>
      </c>
      <c r="N518" s="206">
        <v>35.657531249999998</v>
      </c>
      <c r="O518" s="139">
        <v>107.4218927558</v>
      </c>
      <c r="P518" s="139">
        <v>107.4218927558</v>
      </c>
      <c r="Q518" s="139">
        <v>17.95626905488</v>
      </c>
      <c r="R518" s="139">
        <v>17.95626905488</v>
      </c>
      <c r="S518" s="139">
        <v>23.953124592070001</v>
      </c>
      <c r="T518" s="139">
        <v>23.953124592070001</v>
      </c>
      <c r="U518" s="139">
        <v>29.839706316600001</v>
      </c>
      <c r="V518" s="139">
        <v>23.719729319199999</v>
      </c>
      <c r="W518" s="139">
        <v>2.8954790900699998</v>
      </c>
      <c r="X518" s="15">
        <v>0</v>
      </c>
      <c r="Y518" s="248">
        <v>2.054538</v>
      </c>
      <c r="Z518" s="256"/>
      <c r="AA518" s="253">
        <f t="shared" si="8"/>
        <v>21.023701770004088</v>
      </c>
    </row>
    <row r="519" spans="1:27" ht="12.75" customHeight="1" thickBot="1" x14ac:dyDescent="0.25">
      <c r="A519" s="560"/>
      <c r="B519" s="148" t="s">
        <v>226</v>
      </c>
      <c r="C519" s="145">
        <v>0</v>
      </c>
      <c r="D519" s="145">
        <v>0</v>
      </c>
      <c r="E519" s="140">
        <v>0</v>
      </c>
      <c r="F519" s="140">
        <v>0</v>
      </c>
      <c r="G519" s="140">
        <v>0</v>
      </c>
      <c r="H519" s="140">
        <v>0</v>
      </c>
      <c r="I519" s="245">
        <v>0</v>
      </c>
      <c r="J519" s="245">
        <v>0</v>
      </c>
      <c r="K519" s="141">
        <v>0</v>
      </c>
      <c r="L519" s="141">
        <v>0</v>
      </c>
      <c r="M519" s="207">
        <v>0</v>
      </c>
      <c r="N519" s="207">
        <v>0</v>
      </c>
      <c r="O519" s="141">
        <v>0</v>
      </c>
      <c r="P519" s="141">
        <v>0</v>
      </c>
      <c r="Q519" s="141">
        <v>0</v>
      </c>
      <c r="R519" s="141">
        <v>0</v>
      </c>
      <c r="S519" s="141">
        <v>0</v>
      </c>
      <c r="T519" s="141">
        <v>0</v>
      </c>
      <c r="U519" s="141">
        <v>0</v>
      </c>
      <c r="V519" s="141">
        <v>0</v>
      </c>
      <c r="W519" s="141">
        <v>0</v>
      </c>
      <c r="X519" s="140">
        <v>0</v>
      </c>
      <c r="Y519" s="249">
        <v>0</v>
      </c>
      <c r="Z519" s="256"/>
      <c r="AA519" s="254">
        <f t="shared" si="8"/>
        <v>0</v>
      </c>
    </row>
    <row r="520" spans="1:27" ht="12.75" customHeight="1" x14ac:dyDescent="0.2">
      <c r="A520" s="559" t="s">
        <v>440</v>
      </c>
      <c r="B520" s="146" t="s">
        <v>223</v>
      </c>
      <c r="C520" s="143">
        <v>56.566750919199997</v>
      </c>
      <c r="D520" s="143">
        <v>56.566750919199997</v>
      </c>
      <c r="E520" s="11">
        <v>10.170460155500001</v>
      </c>
      <c r="F520" s="11">
        <v>10.170460155500001</v>
      </c>
      <c r="G520" s="11">
        <v>0</v>
      </c>
      <c r="H520" s="11">
        <v>0</v>
      </c>
      <c r="I520" s="243">
        <v>11.4444190492</v>
      </c>
      <c r="J520" s="243">
        <v>11.4444190492</v>
      </c>
      <c r="K520" s="142">
        <v>916.38079173000006</v>
      </c>
      <c r="L520" s="142">
        <v>916.38079173000006</v>
      </c>
      <c r="M520" s="208">
        <v>62.951728172099997</v>
      </c>
      <c r="N520" s="208">
        <v>62.951728172099997</v>
      </c>
      <c r="O520" s="142">
        <v>240.91824776799999</v>
      </c>
      <c r="P520" s="142">
        <v>240.91824776799999</v>
      </c>
      <c r="Q520" s="142">
        <v>84.424076930699997</v>
      </c>
      <c r="R520" s="142">
        <v>84.424076930699997</v>
      </c>
      <c r="S520" s="142">
        <v>13.95611784984</v>
      </c>
      <c r="T520" s="142">
        <v>13.95611784984</v>
      </c>
      <c r="U520" s="142">
        <v>0</v>
      </c>
      <c r="V520" s="142">
        <v>3.4094774723099999</v>
      </c>
      <c r="W520" s="142">
        <v>3.6795333059200002</v>
      </c>
      <c r="X520" s="11">
        <v>0</v>
      </c>
      <c r="Y520" s="247">
        <v>0.57526909999999998</v>
      </c>
      <c r="Z520" s="256"/>
      <c r="AA520" s="252">
        <f t="shared" si="8"/>
        <v>121.79519413162218</v>
      </c>
    </row>
    <row r="521" spans="1:27" ht="12.75" customHeight="1" x14ac:dyDescent="0.2">
      <c r="A521" s="559"/>
      <c r="B521" s="147" t="s">
        <v>224</v>
      </c>
      <c r="C521" s="144">
        <v>0</v>
      </c>
      <c r="D521" s="144">
        <v>0</v>
      </c>
      <c r="E521" s="15">
        <v>0</v>
      </c>
      <c r="F521" s="15">
        <v>0</v>
      </c>
      <c r="G521" s="15">
        <v>0</v>
      </c>
      <c r="H521" s="15">
        <v>0</v>
      </c>
      <c r="I521" s="244">
        <v>0.212495844415</v>
      </c>
      <c r="J521" s="244">
        <v>0.212495844415</v>
      </c>
      <c r="K521" s="139">
        <v>0</v>
      </c>
      <c r="L521" s="139">
        <v>0</v>
      </c>
      <c r="M521" s="206">
        <v>0</v>
      </c>
      <c r="N521" s="206">
        <v>0</v>
      </c>
      <c r="O521" s="139">
        <v>0</v>
      </c>
      <c r="P521" s="139">
        <v>0</v>
      </c>
      <c r="Q521" s="139">
        <v>0</v>
      </c>
      <c r="R521" s="139">
        <v>0</v>
      </c>
      <c r="S521" s="139">
        <v>0</v>
      </c>
      <c r="T521" s="139">
        <v>0</v>
      </c>
      <c r="U521" s="139">
        <v>0</v>
      </c>
      <c r="V521" s="139">
        <v>0</v>
      </c>
      <c r="W521" s="139">
        <v>0</v>
      </c>
      <c r="X521" s="15">
        <v>0</v>
      </c>
      <c r="Y521" s="248">
        <v>0</v>
      </c>
      <c r="Z521" s="256"/>
      <c r="AA521" s="253">
        <f t="shared" si="8"/>
        <v>1.8477899514347827E-2</v>
      </c>
    </row>
    <row r="522" spans="1:27" ht="12.75" customHeight="1" x14ac:dyDescent="0.2">
      <c r="A522" s="559"/>
      <c r="B522" s="147" t="s">
        <v>225</v>
      </c>
      <c r="C522" s="144">
        <v>61.642422762899997</v>
      </c>
      <c r="D522" s="144">
        <v>61.642422762899997</v>
      </c>
      <c r="E522" s="15">
        <v>1.5014013452899999</v>
      </c>
      <c r="F522" s="15">
        <v>1.5014013452899999</v>
      </c>
      <c r="G522" s="15">
        <v>0</v>
      </c>
      <c r="H522" s="15">
        <v>0</v>
      </c>
      <c r="I522" s="244">
        <v>16.190599524500001</v>
      </c>
      <c r="J522" s="244">
        <v>16.190599524500001</v>
      </c>
      <c r="K522" s="139">
        <v>16.4653922872</v>
      </c>
      <c r="L522" s="139">
        <v>16.4653922872</v>
      </c>
      <c r="M522" s="206">
        <v>100.463862885</v>
      </c>
      <c r="N522" s="206">
        <v>100.463862885</v>
      </c>
      <c r="O522" s="139">
        <v>26.484545753100001</v>
      </c>
      <c r="P522" s="139">
        <v>26.484545753100001</v>
      </c>
      <c r="Q522" s="139">
        <v>23.265423826900001</v>
      </c>
      <c r="R522" s="139">
        <v>23.265423826900001</v>
      </c>
      <c r="S522" s="139">
        <v>0</v>
      </c>
      <c r="T522" s="139">
        <v>0</v>
      </c>
      <c r="U522" s="139">
        <v>5.7031207978699996</v>
      </c>
      <c r="V522" s="139">
        <v>2.9848430827299999</v>
      </c>
      <c r="W522" s="139">
        <v>11.135147438900001</v>
      </c>
      <c r="X522" s="15">
        <v>3.1228894</v>
      </c>
      <c r="Y522" s="248">
        <v>1.4792634</v>
      </c>
      <c r="Z522" s="256"/>
      <c r="AA522" s="253">
        <f t="shared" si="8"/>
        <v>22.454459169099131</v>
      </c>
    </row>
    <row r="523" spans="1:27" ht="12.75" customHeight="1" thickBot="1" x14ac:dyDescent="0.25">
      <c r="A523" s="560"/>
      <c r="B523" s="148" t="s">
        <v>226</v>
      </c>
      <c r="C523" s="145">
        <v>0</v>
      </c>
      <c r="D523" s="145">
        <v>0</v>
      </c>
      <c r="E523" s="140">
        <v>0</v>
      </c>
      <c r="F523" s="140">
        <v>0</v>
      </c>
      <c r="G523" s="140">
        <v>0</v>
      </c>
      <c r="H523" s="140">
        <v>0</v>
      </c>
      <c r="I523" s="245">
        <v>0</v>
      </c>
      <c r="J523" s="245">
        <v>0</v>
      </c>
      <c r="K523" s="141">
        <v>85.205976562499998</v>
      </c>
      <c r="L523" s="141">
        <v>85.205976562499998</v>
      </c>
      <c r="M523" s="207">
        <v>238.471778634</v>
      </c>
      <c r="N523" s="207">
        <v>238.471778634</v>
      </c>
      <c r="O523" s="141">
        <v>51.363281250100002</v>
      </c>
      <c r="P523" s="141">
        <v>51.363281250100002</v>
      </c>
      <c r="Q523" s="141">
        <v>0</v>
      </c>
      <c r="R523" s="141">
        <v>0</v>
      </c>
      <c r="S523" s="141">
        <v>39.156460231200001</v>
      </c>
      <c r="T523" s="141">
        <v>39.156460231200001</v>
      </c>
      <c r="U523" s="141">
        <v>2604.50013197</v>
      </c>
      <c r="V523" s="141">
        <v>0</v>
      </c>
      <c r="W523" s="141">
        <v>0</v>
      </c>
      <c r="X523" s="140">
        <v>0</v>
      </c>
      <c r="Y523" s="249">
        <v>16.436260000000001</v>
      </c>
      <c r="Z523" s="256"/>
      <c r="AA523" s="254">
        <f t="shared" si="8"/>
        <v>149.9709297967652</v>
      </c>
    </row>
    <row r="524" spans="1:27" ht="12.75" customHeight="1" x14ac:dyDescent="0.2">
      <c r="A524" s="559" t="s">
        <v>441</v>
      </c>
      <c r="B524" s="146" t="s">
        <v>223</v>
      </c>
      <c r="C524" s="143">
        <v>327.29840053999999</v>
      </c>
      <c r="D524" s="143">
        <v>327.29840053999999</v>
      </c>
      <c r="E524" s="11">
        <v>81.281138657900001</v>
      </c>
      <c r="F524" s="11">
        <v>81.281138657900001</v>
      </c>
      <c r="G524" s="11">
        <v>220.05743792300001</v>
      </c>
      <c r="H524" s="11">
        <v>220.05743792300001</v>
      </c>
      <c r="I524" s="243">
        <v>224.49093460200001</v>
      </c>
      <c r="J524" s="243">
        <v>224.49093460200001</v>
      </c>
      <c r="K524" s="142">
        <v>328.4331508688</v>
      </c>
      <c r="L524" s="142">
        <v>328.4331508688</v>
      </c>
      <c r="M524" s="208">
        <v>53.774630489899998</v>
      </c>
      <c r="N524" s="208">
        <v>53.774630489899998</v>
      </c>
      <c r="O524" s="142">
        <v>314.737285907</v>
      </c>
      <c r="P524" s="142">
        <v>314.737285907</v>
      </c>
      <c r="Q524" s="142">
        <v>63.909691220200003</v>
      </c>
      <c r="R524" s="142">
        <v>63.909691220200003</v>
      </c>
      <c r="S524" s="142">
        <v>9.7298627272200005</v>
      </c>
      <c r="T524" s="142">
        <v>9.7298627272200005</v>
      </c>
      <c r="U524" s="142">
        <v>126.93218513230001</v>
      </c>
      <c r="V524" s="142">
        <v>144.37093229999999</v>
      </c>
      <c r="W524" s="142">
        <v>42.607091999399998</v>
      </c>
      <c r="X524" s="11">
        <v>73.511380599999995</v>
      </c>
      <c r="Y524" s="247">
        <v>58.271909600000001</v>
      </c>
      <c r="Z524" s="256"/>
      <c r="AA524" s="252">
        <f t="shared" si="8"/>
        <v>160.57037241320609</v>
      </c>
    </row>
    <row r="525" spans="1:27" ht="12.75" customHeight="1" x14ac:dyDescent="0.2">
      <c r="A525" s="559"/>
      <c r="B525" s="147" t="s">
        <v>224</v>
      </c>
      <c r="C525" s="144">
        <v>11.330135569799999</v>
      </c>
      <c r="D525" s="144">
        <v>11.330135569799999</v>
      </c>
      <c r="E525" s="15">
        <v>136.140600355</v>
      </c>
      <c r="F525" s="15">
        <v>136.140600355</v>
      </c>
      <c r="G525" s="15">
        <v>54.065474076599997</v>
      </c>
      <c r="H525" s="15">
        <v>54.065474076599997</v>
      </c>
      <c r="I525" s="244">
        <v>15.796247209800001</v>
      </c>
      <c r="J525" s="244">
        <v>15.796247209800001</v>
      </c>
      <c r="K525" s="139">
        <v>0</v>
      </c>
      <c r="L525" s="139">
        <v>0</v>
      </c>
      <c r="M525" s="206">
        <v>0</v>
      </c>
      <c r="N525" s="206">
        <v>0</v>
      </c>
      <c r="O525" s="139">
        <v>66.207050030100007</v>
      </c>
      <c r="P525" s="139">
        <v>66.207050030100007</v>
      </c>
      <c r="Q525" s="139">
        <v>0</v>
      </c>
      <c r="R525" s="139">
        <v>0</v>
      </c>
      <c r="S525" s="139">
        <v>6.0280126407700001</v>
      </c>
      <c r="T525" s="139">
        <v>6.0280126407700001</v>
      </c>
      <c r="U525" s="139">
        <v>104.897261113</v>
      </c>
      <c r="V525" s="139">
        <v>73.210779905300001</v>
      </c>
      <c r="W525" s="139">
        <v>61.794360106900001</v>
      </c>
      <c r="X525" s="15">
        <v>90.214608699999999</v>
      </c>
      <c r="Y525" s="248">
        <v>87.712643999999997</v>
      </c>
      <c r="Z525" s="256"/>
      <c r="AA525" s="253">
        <f t="shared" si="8"/>
        <v>43.346291025623479</v>
      </c>
    </row>
    <row r="526" spans="1:27" ht="12.75" customHeight="1" x14ac:dyDescent="0.2">
      <c r="A526" s="559"/>
      <c r="B526" s="147" t="s">
        <v>225</v>
      </c>
      <c r="C526" s="144">
        <v>0</v>
      </c>
      <c r="D526" s="144">
        <v>0</v>
      </c>
      <c r="E526" s="15">
        <v>3.2534144893099999</v>
      </c>
      <c r="F526" s="15">
        <v>3.2534144893099999</v>
      </c>
      <c r="G526" s="15">
        <v>3.18276742789</v>
      </c>
      <c r="H526" s="15">
        <v>3.18276742789</v>
      </c>
      <c r="I526" s="244">
        <v>8.5879845252399996</v>
      </c>
      <c r="J526" s="244">
        <v>8.5879845252399996</v>
      </c>
      <c r="K526" s="139">
        <v>7.1337890625</v>
      </c>
      <c r="L526" s="139">
        <v>7.1337890625</v>
      </c>
      <c r="M526" s="206">
        <v>4.3188344594599997</v>
      </c>
      <c r="N526" s="206">
        <v>4.3188344594599997</v>
      </c>
      <c r="O526" s="139">
        <v>5.7545898437499998</v>
      </c>
      <c r="P526" s="139">
        <v>5.7545898437499998</v>
      </c>
      <c r="Q526" s="139">
        <v>9.1040736607100001</v>
      </c>
      <c r="R526" s="139">
        <v>9.1040736607100001</v>
      </c>
      <c r="S526" s="139">
        <v>0</v>
      </c>
      <c r="T526" s="139">
        <v>0</v>
      </c>
      <c r="U526" s="139">
        <v>5.1403220109600003</v>
      </c>
      <c r="V526" s="139">
        <v>8.3935154490200006</v>
      </c>
      <c r="W526" s="139">
        <v>20.117762332800002</v>
      </c>
      <c r="X526" s="15">
        <v>12.429967</v>
      </c>
      <c r="Y526" s="248">
        <v>4.5041627999999996</v>
      </c>
      <c r="Z526" s="256"/>
      <c r="AA526" s="253">
        <f t="shared" si="8"/>
        <v>5.7937668056739122</v>
      </c>
    </row>
    <row r="527" spans="1:27" ht="12.75" customHeight="1" thickBot="1" x14ac:dyDescent="0.25">
      <c r="A527" s="560"/>
      <c r="B527" s="148" t="s">
        <v>226</v>
      </c>
      <c r="C527" s="145">
        <v>0</v>
      </c>
      <c r="D527" s="145">
        <v>0</v>
      </c>
      <c r="E527" s="140">
        <v>0</v>
      </c>
      <c r="F527" s="140">
        <v>0</v>
      </c>
      <c r="G527" s="140">
        <v>0</v>
      </c>
      <c r="H527" s="140">
        <v>0</v>
      </c>
      <c r="I527" s="245">
        <v>0</v>
      </c>
      <c r="J527" s="245">
        <v>0</v>
      </c>
      <c r="K527" s="141">
        <v>0</v>
      </c>
      <c r="L527" s="141">
        <v>0</v>
      </c>
      <c r="M527" s="207">
        <v>1460.6658044799999</v>
      </c>
      <c r="N527" s="207">
        <v>1460.6658044799999</v>
      </c>
      <c r="O527" s="141">
        <v>104.890478516</v>
      </c>
      <c r="P527" s="141">
        <v>104.890478516</v>
      </c>
      <c r="Q527" s="141">
        <v>40.039806547600001</v>
      </c>
      <c r="R527" s="141">
        <v>40.039806547600001</v>
      </c>
      <c r="S527" s="141">
        <v>0</v>
      </c>
      <c r="T527" s="141">
        <v>0</v>
      </c>
      <c r="U527" s="141">
        <v>0.75041197240400004</v>
      </c>
      <c r="V527" s="141">
        <v>4.6195352934300002</v>
      </c>
      <c r="W527" s="141">
        <v>44.167459239199999</v>
      </c>
      <c r="X527" s="140">
        <v>1835.5462817</v>
      </c>
      <c r="Y527" s="249">
        <v>0</v>
      </c>
      <c r="Z527" s="256"/>
      <c r="AA527" s="254">
        <f t="shared" si="8"/>
        <v>221.57721162140146</v>
      </c>
    </row>
    <row r="528" spans="1:27" ht="12.75" customHeight="1" x14ac:dyDescent="0.2">
      <c r="A528" s="559" t="s">
        <v>442</v>
      </c>
      <c r="B528" s="146" t="s">
        <v>223</v>
      </c>
      <c r="C528" s="143">
        <v>803.17372759600005</v>
      </c>
      <c r="D528" s="143">
        <v>803.17372759600005</v>
      </c>
      <c r="E528" s="11">
        <v>340.32931790200001</v>
      </c>
      <c r="F528" s="11">
        <v>340.32931790200001</v>
      </c>
      <c r="G528" s="11">
        <v>117.87448055199999</v>
      </c>
      <c r="H528" s="11">
        <v>117.87448055199999</v>
      </c>
      <c r="I528" s="243">
        <v>64.807729867800006</v>
      </c>
      <c r="J528" s="243">
        <v>64.807729867800006</v>
      </c>
      <c r="K528" s="142">
        <v>127.23322610300001</v>
      </c>
      <c r="L528" s="142">
        <v>127.23322610300001</v>
      </c>
      <c r="M528" s="208">
        <v>53.292801339299999</v>
      </c>
      <c r="N528" s="208">
        <v>53.292801339299999</v>
      </c>
      <c r="O528" s="142">
        <v>60.593008952700004</v>
      </c>
      <c r="P528" s="142">
        <v>60.593008952700004</v>
      </c>
      <c r="Q528" s="142">
        <v>9.7988071462100006</v>
      </c>
      <c r="R528" s="142">
        <v>9.7988071462100006</v>
      </c>
      <c r="S528" s="142">
        <v>5.0964157693100001</v>
      </c>
      <c r="T528" s="142">
        <v>5.0964157693100001</v>
      </c>
      <c r="U528" s="142">
        <v>0</v>
      </c>
      <c r="V528" s="142">
        <v>0</v>
      </c>
      <c r="W528" s="142">
        <v>35.740283203099999</v>
      </c>
      <c r="X528" s="11">
        <v>51.452582399999997</v>
      </c>
      <c r="Y528" s="247">
        <v>13.828569999999999</v>
      </c>
      <c r="Z528" s="256"/>
      <c r="AA528" s="252">
        <f t="shared" si="8"/>
        <v>141.97480287216263</v>
      </c>
    </row>
    <row r="529" spans="1:27" ht="12.75" customHeight="1" x14ac:dyDescent="0.2">
      <c r="A529" s="559"/>
      <c r="B529" s="147" t="s">
        <v>224</v>
      </c>
      <c r="C529" s="144">
        <v>11.4933268229</v>
      </c>
      <c r="D529" s="144">
        <v>11.4933268229</v>
      </c>
      <c r="E529" s="15">
        <v>1.23766942771</v>
      </c>
      <c r="F529" s="15">
        <v>1.23766942771</v>
      </c>
      <c r="G529" s="15">
        <v>0</v>
      </c>
      <c r="H529" s="15">
        <v>0</v>
      </c>
      <c r="I529" s="244">
        <v>13.8011380709</v>
      </c>
      <c r="J529" s="244">
        <v>13.8011380709</v>
      </c>
      <c r="K529" s="139">
        <v>0</v>
      </c>
      <c r="L529" s="139">
        <v>0</v>
      </c>
      <c r="M529" s="206">
        <v>0</v>
      </c>
      <c r="N529" s="206">
        <v>0</v>
      </c>
      <c r="O529" s="139">
        <v>100.3486328126</v>
      </c>
      <c r="P529" s="139">
        <v>100.3486328126</v>
      </c>
      <c r="Q529" s="139">
        <v>3.2029257015299999</v>
      </c>
      <c r="R529" s="139">
        <v>3.2029257015299999</v>
      </c>
      <c r="S529" s="139">
        <v>0</v>
      </c>
      <c r="T529" s="139">
        <v>0</v>
      </c>
      <c r="U529" s="139">
        <v>0</v>
      </c>
      <c r="V529" s="139">
        <v>0</v>
      </c>
      <c r="W529" s="139">
        <v>3.21020507813</v>
      </c>
      <c r="X529" s="15">
        <v>0</v>
      </c>
      <c r="Y529" s="248">
        <v>0</v>
      </c>
      <c r="Z529" s="256"/>
      <c r="AA529" s="253">
        <f t="shared" si="8"/>
        <v>11.451199597800432</v>
      </c>
    </row>
    <row r="530" spans="1:27" ht="12.75" customHeight="1" x14ac:dyDescent="0.2">
      <c r="A530" s="559"/>
      <c r="B530" s="147" t="s">
        <v>225</v>
      </c>
      <c r="C530" s="144">
        <v>31.661434398000001</v>
      </c>
      <c r="D530" s="144">
        <v>31.661434398000001</v>
      </c>
      <c r="E530" s="15">
        <v>49.6993034638</v>
      </c>
      <c r="F530" s="15">
        <v>49.6993034638</v>
      </c>
      <c r="G530" s="15">
        <v>60.318463264599998</v>
      </c>
      <c r="H530" s="15">
        <v>60.318463264599998</v>
      </c>
      <c r="I530" s="244">
        <v>0.57619065504800004</v>
      </c>
      <c r="J530" s="244">
        <v>0.57619065504800004</v>
      </c>
      <c r="K530" s="139">
        <v>43.683967141502997</v>
      </c>
      <c r="L530" s="139">
        <v>43.683967141502997</v>
      </c>
      <c r="M530" s="206">
        <v>13.4522879464</v>
      </c>
      <c r="N530" s="206">
        <v>13.4522879464</v>
      </c>
      <c r="O530" s="139">
        <v>63.25292968766</v>
      </c>
      <c r="P530" s="139">
        <v>63.25292968766</v>
      </c>
      <c r="Q530" s="139">
        <v>3.3704790715600002</v>
      </c>
      <c r="R530" s="139">
        <v>3.3704790715600002</v>
      </c>
      <c r="S530" s="139">
        <v>0</v>
      </c>
      <c r="T530" s="139">
        <v>0</v>
      </c>
      <c r="U530" s="139">
        <v>0</v>
      </c>
      <c r="V530" s="139">
        <v>8.0484544597600003</v>
      </c>
      <c r="W530" s="139">
        <v>4.2802734375</v>
      </c>
      <c r="X530" s="15">
        <v>18.401444399999999</v>
      </c>
      <c r="Y530" s="248">
        <v>5.6104484000000001</v>
      </c>
      <c r="Z530" s="256"/>
      <c r="AA530" s="253">
        <f t="shared" si="8"/>
        <v>24.711770954539212</v>
      </c>
    </row>
    <row r="531" spans="1:27" ht="12.75" customHeight="1" thickBot="1" x14ac:dyDescent="0.25">
      <c r="A531" s="560"/>
      <c r="B531" s="148" t="s">
        <v>226</v>
      </c>
      <c r="C531" s="145">
        <v>0</v>
      </c>
      <c r="D531" s="145">
        <v>0</v>
      </c>
      <c r="E531" s="140">
        <v>0</v>
      </c>
      <c r="F531" s="140">
        <v>0</v>
      </c>
      <c r="G531" s="140">
        <v>0</v>
      </c>
      <c r="H531" s="140">
        <v>0</v>
      </c>
      <c r="I531" s="245">
        <v>0</v>
      </c>
      <c r="J531" s="245">
        <v>0</v>
      </c>
      <c r="K531" s="141">
        <v>0</v>
      </c>
      <c r="L531" s="141">
        <v>0</v>
      </c>
      <c r="M531" s="207">
        <v>0</v>
      </c>
      <c r="N531" s="207">
        <v>0</v>
      </c>
      <c r="O531" s="141">
        <v>993.02343750199998</v>
      </c>
      <c r="P531" s="141">
        <v>993.02343750199998</v>
      </c>
      <c r="Q531" s="141">
        <v>0</v>
      </c>
      <c r="R531" s="141">
        <v>0</v>
      </c>
      <c r="S531" s="141">
        <v>0</v>
      </c>
      <c r="T531" s="141">
        <v>0</v>
      </c>
      <c r="U531" s="141">
        <v>0</v>
      </c>
      <c r="V531" s="141">
        <v>0</v>
      </c>
      <c r="W531" s="141">
        <v>0</v>
      </c>
      <c r="X531" s="140">
        <v>0</v>
      </c>
      <c r="Y531" s="249">
        <v>0</v>
      </c>
      <c r="Z531" s="256"/>
      <c r="AA531" s="254">
        <f t="shared" si="8"/>
        <v>86.349864130608694</v>
      </c>
    </row>
    <row r="532" spans="1:27" ht="12.75" customHeight="1" x14ac:dyDescent="0.2">
      <c r="A532" s="559" t="s">
        <v>443</v>
      </c>
      <c r="B532" s="146" t="s">
        <v>223</v>
      </c>
      <c r="C532" s="143">
        <v>326.48394626520002</v>
      </c>
      <c r="D532" s="143">
        <v>326.48394626520002</v>
      </c>
      <c r="E532" s="11">
        <v>73.075794491500005</v>
      </c>
      <c r="F532" s="11">
        <v>73.075794491500005</v>
      </c>
      <c r="G532" s="11">
        <v>122.6536132813</v>
      </c>
      <c r="H532" s="11">
        <v>122.6536132813</v>
      </c>
      <c r="I532" s="243">
        <v>111.9253957648</v>
      </c>
      <c r="J532" s="243">
        <v>111.9253957648</v>
      </c>
      <c r="K532" s="142">
        <v>137.00193041439999</v>
      </c>
      <c r="L532" s="142">
        <v>137.00193041439999</v>
      </c>
      <c r="M532" s="208">
        <v>48.792291924499999</v>
      </c>
      <c r="N532" s="208">
        <v>48.792291924499999</v>
      </c>
      <c r="O532" s="142">
        <v>68.677833686499994</v>
      </c>
      <c r="P532" s="142">
        <v>68.677833686499994</v>
      </c>
      <c r="Q532" s="142">
        <v>65.245308870450003</v>
      </c>
      <c r="R532" s="142">
        <v>65.245308870450003</v>
      </c>
      <c r="S532" s="142">
        <v>44.801049709300003</v>
      </c>
      <c r="T532" s="142">
        <v>44.801049709300003</v>
      </c>
      <c r="U532" s="142">
        <v>158.9910891355</v>
      </c>
      <c r="V532" s="142">
        <v>57.323891684400003</v>
      </c>
      <c r="W532" s="142">
        <v>436.36838942499998</v>
      </c>
      <c r="X532" s="11">
        <v>33.197498600000003</v>
      </c>
      <c r="Y532" s="247">
        <v>15.938176</v>
      </c>
      <c r="Z532" s="256"/>
      <c r="AA532" s="252">
        <f t="shared" si="8"/>
        <v>117.35362494177393</v>
      </c>
    </row>
    <row r="533" spans="1:27" ht="12.75" customHeight="1" x14ac:dyDescent="0.2">
      <c r="A533" s="559"/>
      <c r="B533" s="147" t="s">
        <v>224</v>
      </c>
      <c r="C533" s="144">
        <v>34.555378239299998</v>
      </c>
      <c r="D533" s="144">
        <v>34.555378239299998</v>
      </c>
      <c r="E533" s="15">
        <v>7.0161016949099997</v>
      </c>
      <c r="F533" s="15">
        <v>7.0161016949099997</v>
      </c>
      <c r="G533" s="15">
        <v>0</v>
      </c>
      <c r="H533" s="15">
        <v>0</v>
      </c>
      <c r="I533" s="244">
        <v>55.117907072400001</v>
      </c>
      <c r="J533" s="244">
        <v>55.117907072400001</v>
      </c>
      <c r="K533" s="139">
        <v>193.740438772</v>
      </c>
      <c r="L533" s="139">
        <v>193.740438772</v>
      </c>
      <c r="M533" s="206">
        <v>1.58214727723</v>
      </c>
      <c r="N533" s="206">
        <v>1.58214727723</v>
      </c>
      <c r="O533" s="139">
        <v>0</v>
      </c>
      <c r="P533" s="139">
        <v>0</v>
      </c>
      <c r="Q533" s="139">
        <v>1.3135230654800001</v>
      </c>
      <c r="R533" s="139">
        <v>1.3135230654800001</v>
      </c>
      <c r="S533" s="139">
        <v>0</v>
      </c>
      <c r="T533" s="139">
        <v>0</v>
      </c>
      <c r="U533" s="139">
        <v>3.5269362702999998</v>
      </c>
      <c r="V533" s="139">
        <v>5.4179734922899998</v>
      </c>
      <c r="W533" s="139">
        <v>0</v>
      </c>
      <c r="X533" s="15">
        <v>0</v>
      </c>
      <c r="Y533" s="248">
        <v>0</v>
      </c>
      <c r="Z533" s="256"/>
      <c r="AA533" s="253">
        <f t="shared" si="8"/>
        <v>25.895474000227388</v>
      </c>
    </row>
    <row r="534" spans="1:27" ht="12.75" customHeight="1" x14ac:dyDescent="0.2">
      <c r="A534" s="559"/>
      <c r="B534" s="147" t="s">
        <v>225</v>
      </c>
      <c r="C534" s="144">
        <v>20.009408346000001</v>
      </c>
      <c r="D534" s="144">
        <v>20.009408346000001</v>
      </c>
      <c r="E534" s="15">
        <v>8.4863877118600008</v>
      </c>
      <c r="F534" s="15">
        <v>8.4863877118600008</v>
      </c>
      <c r="G534" s="15">
        <v>1.2365234375</v>
      </c>
      <c r="H534" s="15">
        <v>1.2365234375</v>
      </c>
      <c r="I534" s="244">
        <v>0</v>
      </c>
      <c r="J534" s="244">
        <v>0</v>
      </c>
      <c r="K534" s="139">
        <v>0.79632994186100003</v>
      </c>
      <c r="L534" s="139">
        <v>0.79632994186100003</v>
      </c>
      <c r="M534" s="206">
        <v>0</v>
      </c>
      <c r="N534" s="206">
        <v>0</v>
      </c>
      <c r="O534" s="139">
        <v>9.3101992849599995</v>
      </c>
      <c r="P534" s="139">
        <v>9.3101992849599995</v>
      </c>
      <c r="Q534" s="139">
        <v>7.2923177083299997</v>
      </c>
      <c r="R534" s="139">
        <v>7.2923177083299997</v>
      </c>
      <c r="S534" s="139">
        <v>0</v>
      </c>
      <c r="T534" s="139">
        <v>0</v>
      </c>
      <c r="U534" s="139">
        <v>13.770059693609999</v>
      </c>
      <c r="V534" s="139">
        <v>0.86786699295000003</v>
      </c>
      <c r="W534" s="139">
        <v>256.81640625099999</v>
      </c>
      <c r="X534" s="15">
        <v>17.470996499999998</v>
      </c>
      <c r="Y534" s="248">
        <v>3.7355100000000001</v>
      </c>
      <c r="Z534" s="256"/>
      <c r="AA534" s="253">
        <f t="shared" si="8"/>
        <v>16.822746621677478</v>
      </c>
    </row>
    <row r="535" spans="1:27" ht="12.75" customHeight="1" thickBot="1" x14ac:dyDescent="0.25">
      <c r="A535" s="560"/>
      <c r="B535" s="148" t="s">
        <v>226</v>
      </c>
      <c r="C535" s="145">
        <v>0</v>
      </c>
      <c r="D535" s="145">
        <v>0</v>
      </c>
      <c r="E535" s="140">
        <v>0</v>
      </c>
      <c r="F535" s="140">
        <v>0</v>
      </c>
      <c r="G535" s="140">
        <v>0</v>
      </c>
      <c r="H535" s="140">
        <v>0</v>
      </c>
      <c r="I535" s="245">
        <v>0</v>
      </c>
      <c r="J535" s="245">
        <v>0</v>
      </c>
      <c r="K535" s="141">
        <v>0</v>
      </c>
      <c r="L535" s="141">
        <v>0</v>
      </c>
      <c r="M535" s="207">
        <v>0</v>
      </c>
      <c r="N535" s="207">
        <v>0</v>
      </c>
      <c r="O535" s="141">
        <v>0</v>
      </c>
      <c r="P535" s="141">
        <v>0</v>
      </c>
      <c r="Q535" s="141">
        <v>0</v>
      </c>
      <c r="R535" s="141">
        <v>0</v>
      </c>
      <c r="S535" s="141">
        <v>0</v>
      </c>
      <c r="T535" s="141">
        <v>0</v>
      </c>
      <c r="U535" s="141">
        <v>0</v>
      </c>
      <c r="V535" s="141">
        <v>0</v>
      </c>
      <c r="W535" s="141">
        <v>0</v>
      </c>
      <c r="X535" s="140">
        <v>0</v>
      </c>
      <c r="Y535" s="249">
        <v>13.198802000000001</v>
      </c>
      <c r="Z535" s="256"/>
      <c r="AA535" s="254">
        <f t="shared" si="8"/>
        <v>0.57386095652173919</v>
      </c>
    </row>
    <row r="536" spans="1:27" ht="12.75" customHeight="1" x14ac:dyDescent="0.2">
      <c r="A536" s="559" t="s">
        <v>444</v>
      </c>
      <c r="B536" s="146" t="s">
        <v>223</v>
      </c>
      <c r="C536" s="143">
        <v>0</v>
      </c>
      <c r="D536" s="143">
        <v>0</v>
      </c>
      <c r="E536" s="11">
        <v>0</v>
      </c>
      <c r="F536" s="11">
        <v>0</v>
      </c>
      <c r="G536" s="11">
        <v>0</v>
      </c>
      <c r="H536" s="11">
        <v>0</v>
      </c>
      <c r="I536" s="243">
        <v>0</v>
      </c>
      <c r="J536" s="243">
        <v>0</v>
      </c>
      <c r="K536" s="142">
        <v>0</v>
      </c>
      <c r="L536" s="142">
        <v>0</v>
      </c>
      <c r="M536" s="208">
        <v>0</v>
      </c>
      <c r="N536" s="208">
        <v>0</v>
      </c>
      <c r="O536" s="142">
        <v>2.10819437967</v>
      </c>
      <c r="P536" s="142">
        <v>2.10819437967</v>
      </c>
      <c r="Q536" s="142">
        <v>0</v>
      </c>
      <c r="R536" s="142">
        <v>0</v>
      </c>
      <c r="S536" s="142">
        <v>0</v>
      </c>
      <c r="T536" s="142">
        <v>0</v>
      </c>
      <c r="U536" s="142">
        <v>1.3544928953099999</v>
      </c>
      <c r="V536" s="142">
        <v>2.6931434869799999</v>
      </c>
      <c r="W536" s="142">
        <v>0</v>
      </c>
      <c r="X536" s="11">
        <v>0</v>
      </c>
      <c r="Y536" s="247">
        <v>0.93387799999999999</v>
      </c>
      <c r="Z536" s="256"/>
      <c r="AA536" s="252">
        <f t="shared" si="8"/>
        <v>0.39990883224478263</v>
      </c>
    </row>
    <row r="537" spans="1:27" ht="12.75" customHeight="1" x14ac:dyDescent="0.2">
      <c r="A537" s="559"/>
      <c r="B537" s="147" t="s">
        <v>224</v>
      </c>
      <c r="C537" s="144">
        <v>0</v>
      </c>
      <c r="D537" s="144">
        <v>0</v>
      </c>
      <c r="E537" s="15">
        <v>0</v>
      </c>
      <c r="F537" s="15">
        <v>0</v>
      </c>
      <c r="G537" s="15">
        <v>0</v>
      </c>
      <c r="H537" s="15">
        <v>0</v>
      </c>
      <c r="I537" s="244">
        <v>10.5897135417</v>
      </c>
      <c r="J537" s="244">
        <v>10.5897135417</v>
      </c>
      <c r="K537" s="139">
        <v>27.673156738300001</v>
      </c>
      <c r="L537" s="139">
        <v>27.673156738300001</v>
      </c>
      <c r="M537" s="206">
        <v>0.830770371836</v>
      </c>
      <c r="N537" s="206">
        <v>0.830770371836</v>
      </c>
      <c r="O537" s="139">
        <v>74.532124533699999</v>
      </c>
      <c r="P537" s="139">
        <v>74.532124533699999</v>
      </c>
      <c r="Q537" s="139">
        <v>0</v>
      </c>
      <c r="R537" s="139">
        <v>0</v>
      </c>
      <c r="S537" s="139">
        <v>0</v>
      </c>
      <c r="T537" s="139">
        <v>0</v>
      </c>
      <c r="U537" s="139">
        <v>181.07431337200001</v>
      </c>
      <c r="V537" s="139">
        <v>0</v>
      </c>
      <c r="W537" s="139">
        <v>40.817680027199998</v>
      </c>
      <c r="X537" s="15">
        <v>0</v>
      </c>
      <c r="Y537" s="248">
        <v>10.8329848</v>
      </c>
      <c r="Z537" s="256"/>
      <c r="AA537" s="253">
        <f t="shared" si="8"/>
        <v>19.99897863349009</v>
      </c>
    </row>
    <row r="538" spans="1:27" ht="12.75" customHeight="1" x14ac:dyDescent="0.2">
      <c r="A538" s="559"/>
      <c r="B538" s="147" t="s">
        <v>225</v>
      </c>
      <c r="C538" s="144">
        <v>0</v>
      </c>
      <c r="D538" s="144">
        <v>0</v>
      </c>
      <c r="E538" s="15">
        <v>0</v>
      </c>
      <c r="F538" s="15">
        <v>0</v>
      </c>
      <c r="G538" s="15">
        <v>0</v>
      </c>
      <c r="H538" s="15">
        <v>0</v>
      </c>
      <c r="I538" s="244">
        <v>0</v>
      </c>
      <c r="J538" s="244">
        <v>0</v>
      </c>
      <c r="K538" s="139">
        <v>0</v>
      </c>
      <c r="L538" s="139">
        <v>0</v>
      </c>
      <c r="M538" s="206">
        <v>0</v>
      </c>
      <c r="N538" s="206">
        <v>0</v>
      </c>
      <c r="O538" s="139">
        <v>0</v>
      </c>
      <c r="P538" s="139">
        <v>0</v>
      </c>
      <c r="Q538" s="139">
        <v>0</v>
      </c>
      <c r="R538" s="139">
        <v>0</v>
      </c>
      <c r="S538" s="139">
        <v>0</v>
      </c>
      <c r="T538" s="139">
        <v>0</v>
      </c>
      <c r="U538" s="139">
        <v>0</v>
      </c>
      <c r="V538" s="139">
        <v>0</v>
      </c>
      <c r="W538" s="139">
        <v>0</v>
      </c>
      <c r="X538" s="15">
        <v>0</v>
      </c>
      <c r="Y538" s="248">
        <v>0</v>
      </c>
      <c r="Z538" s="256"/>
      <c r="AA538" s="253">
        <f t="shared" si="8"/>
        <v>0</v>
      </c>
    </row>
    <row r="539" spans="1:27" ht="12.75" customHeight="1" thickBot="1" x14ac:dyDescent="0.25">
      <c r="A539" s="560"/>
      <c r="B539" s="148" t="s">
        <v>226</v>
      </c>
      <c r="C539" s="145">
        <v>0</v>
      </c>
      <c r="D539" s="145">
        <v>0</v>
      </c>
      <c r="E539" s="140">
        <v>0</v>
      </c>
      <c r="F539" s="140">
        <v>0</v>
      </c>
      <c r="G539" s="140">
        <v>0</v>
      </c>
      <c r="H539" s="140">
        <v>0</v>
      </c>
      <c r="I539" s="245">
        <v>0</v>
      </c>
      <c r="J539" s="245">
        <v>0</v>
      </c>
      <c r="K539" s="141">
        <v>0</v>
      </c>
      <c r="L539" s="141">
        <v>0</v>
      </c>
      <c r="M539" s="207">
        <v>0</v>
      </c>
      <c r="N539" s="207">
        <v>0</v>
      </c>
      <c r="O539" s="141">
        <v>0</v>
      </c>
      <c r="P539" s="141">
        <v>0</v>
      </c>
      <c r="Q539" s="141">
        <v>0</v>
      </c>
      <c r="R539" s="141">
        <v>0</v>
      </c>
      <c r="S539" s="141">
        <v>0</v>
      </c>
      <c r="T539" s="141">
        <v>0</v>
      </c>
      <c r="U539" s="141">
        <v>0</v>
      </c>
      <c r="V539" s="141">
        <v>0</v>
      </c>
      <c r="W539" s="141">
        <v>0</v>
      </c>
      <c r="X539" s="140">
        <v>0</v>
      </c>
      <c r="Y539" s="249">
        <v>0</v>
      </c>
      <c r="Z539" s="256"/>
      <c r="AA539" s="254">
        <f t="shared" si="8"/>
        <v>0</v>
      </c>
    </row>
    <row r="540" spans="1:27" ht="12.75" customHeight="1" x14ac:dyDescent="0.2">
      <c r="A540" s="559" t="s">
        <v>445</v>
      </c>
      <c r="B540" s="146" t="s">
        <v>223</v>
      </c>
      <c r="C540" s="143">
        <v>107.623571712</v>
      </c>
      <c r="D540" s="143">
        <v>107.623571712</v>
      </c>
      <c r="E540" s="11">
        <v>279.51929858900002</v>
      </c>
      <c r="F540" s="11">
        <v>279.51929858900002</v>
      </c>
      <c r="G540" s="11">
        <v>11.8251622087</v>
      </c>
      <c r="H540" s="11">
        <v>11.8251622087</v>
      </c>
      <c r="I540" s="243">
        <v>5.4591500947</v>
      </c>
      <c r="J540" s="243">
        <v>5.4591500947</v>
      </c>
      <c r="K540" s="142">
        <v>24.5018216647</v>
      </c>
      <c r="L540" s="142">
        <v>24.5018216647</v>
      </c>
      <c r="M540" s="208">
        <v>7.5999574566800003</v>
      </c>
      <c r="N540" s="208">
        <v>7.5999574566800003</v>
      </c>
      <c r="O540" s="142">
        <v>21.125220514199999</v>
      </c>
      <c r="P540" s="142">
        <v>21.125220514199999</v>
      </c>
      <c r="Q540" s="142">
        <v>4.7397378178</v>
      </c>
      <c r="R540" s="142">
        <v>4.7397378178</v>
      </c>
      <c r="S540" s="142">
        <v>0</v>
      </c>
      <c r="T540" s="142">
        <v>0</v>
      </c>
      <c r="U540" s="142">
        <v>16.277655322059001</v>
      </c>
      <c r="V540" s="142">
        <v>9.9654616303699992</v>
      </c>
      <c r="W540" s="142">
        <v>1.8699174360799999</v>
      </c>
      <c r="X540" s="11">
        <v>5.5717907999999996</v>
      </c>
      <c r="Y540" s="247">
        <v>0</v>
      </c>
      <c r="Z540" s="256"/>
      <c r="AA540" s="252">
        <f t="shared" si="8"/>
        <v>41.672724578437787</v>
      </c>
    </row>
    <row r="541" spans="1:27" ht="12.75" customHeight="1" x14ac:dyDescent="0.2">
      <c r="A541" s="559"/>
      <c r="B541" s="147" t="s">
        <v>224</v>
      </c>
      <c r="C541" s="144">
        <v>10.733109907664</v>
      </c>
      <c r="D541" s="144">
        <v>10.733109907664</v>
      </c>
      <c r="E541" s="15">
        <v>10.5911050157</v>
      </c>
      <c r="F541" s="15">
        <v>10.5911050157</v>
      </c>
      <c r="G541" s="15">
        <v>7.1096067267</v>
      </c>
      <c r="H541" s="15">
        <v>7.1096067267</v>
      </c>
      <c r="I541" s="244">
        <v>3.77298177084</v>
      </c>
      <c r="J541" s="244">
        <v>3.77298177084</v>
      </c>
      <c r="K541" s="139">
        <v>0</v>
      </c>
      <c r="L541" s="139">
        <v>0</v>
      </c>
      <c r="M541" s="206">
        <v>48.550177614699997</v>
      </c>
      <c r="N541" s="206">
        <v>48.550177614699997</v>
      </c>
      <c r="O541" s="139">
        <v>2.8995400705700001</v>
      </c>
      <c r="P541" s="139">
        <v>2.8995400705700001</v>
      </c>
      <c r="Q541" s="139">
        <v>3.2720898738440001</v>
      </c>
      <c r="R541" s="139">
        <v>3.2720898738440001</v>
      </c>
      <c r="S541" s="139">
        <v>0</v>
      </c>
      <c r="T541" s="139">
        <v>0</v>
      </c>
      <c r="U541" s="139">
        <v>168.5907356404</v>
      </c>
      <c r="V541" s="139">
        <v>33.6934540719</v>
      </c>
      <c r="W541" s="139">
        <v>16.278009588100002</v>
      </c>
      <c r="X541" s="15">
        <v>94.123063999999999</v>
      </c>
      <c r="Y541" s="248">
        <v>38.595828599999997</v>
      </c>
      <c r="Z541" s="256"/>
      <c r="AA541" s="253">
        <f t="shared" si="8"/>
        <v>22.832100602627655</v>
      </c>
    </row>
    <row r="542" spans="1:27" ht="12.75" customHeight="1" x14ac:dyDescent="0.2">
      <c r="A542" s="559"/>
      <c r="B542" s="147" t="s">
        <v>225</v>
      </c>
      <c r="C542" s="144">
        <v>10.6358309659</v>
      </c>
      <c r="D542" s="144">
        <v>10.6358309659</v>
      </c>
      <c r="E542" s="15">
        <v>0</v>
      </c>
      <c r="F542" s="15">
        <v>0</v>
      </c>
      <c r="G542" s="15">
        <v>4.1109970868700003</v>
      </c>
      <c r="H542" s="15">
        <v>4.1109970868700003</v>
      </c>
      <c r="I542" s="244">
        <v>0</v>
      </c>
      <c r="J542" s="244">
        <v>0</v>
      </c>
      <c r="K542" s="139">
        <v>3.8687086839</v>
      </c>
      <c r="L542" s="139">
        <v>3.8687086839</v>
      </c>
      <c r="M542" s="206">
        <v>1.6669051670799999</v>
      </c>
      <c r="N542" s="206">
        <v>1.6669051670799999</v>
      </c>
      <c r="O542" s="139">
        <v>4.0271389868999998</v>
      </c>
      <c r="P542" s="139">
        <v>4.0271389868999998</v>
      </c>
      <c r="Q542" s="139">
        <v>5.5619372351700003</v>
      </c>
      <c r="R542" s="139">
        <v>5.5619372351700003</v>
      </c>
      <c r="S542" s="139">
        <v>0</v>
      </c>
      <c r="T542" s="139">
        <v>0</v>
      </c>
      <c r="U542" s="139">
        <v>0</v>
      </c>
      <c r="V542" s="139">
        <v>26.2954077162</v>
      </c>
      <c r="W542" s="139">
        <v>30.329412286899998</v>
      </c>
      <c r="X542" s="15">
        <v>1.412488</v>
      </c>
      <c r="Y542" s="248">
        <v>46.520447400000002</v>
      </c>
      <c r="Z542" s="256"/>
      <c r="AA542" s="253">
        <f t="shared" si="8"/>
        <v>7.1435126806408702</v>
      </c>
    </row>
    <row r="543" spans="1:27" ht="12.75" customHeight="1" thickBot="1" x14ac:dyDescent="0.25">
      <c r="A543" s="560"/>
      <c r="B543" s="148" t="s">
        <v>226</v>
      </c>
      <c r="C543" s="145">
        <v>0</v>
      </c>
      <c r="D543" s="145">
        <v>0</v>
      </c>
      <c r="E543" s="140">
        <v>0</v>
      </c>
      <c r="F543" s="140">
        <v>0</v>
      </c>
      <c r="G543" s="140">
        <v>0</v>
      </c>
      <c r="H543" s="140">
        <v>0</v>
      </c>
      <c r="I543" s="245">
        <v>0</v>
      </c>
      <c r="J543" s="245">
        <v>0</v>
      </c>
      <c r="K543" s="141">
        <v>48.866455078199998</v>
      </c>
      <c r="L543" s="141">
        <v>48.866455078199998</v>
      </c>
      <c r="M543" s="207">
        <v>2.825262995E-2</v>
      </c>
      <c r="N543" s="207">
        <v>2.825262995E-2</v>
      </c>
      <c r="O543" s="141">
        <v>0</v>
      </c>
      <c r="P543" s="141">
        <v>0</v>
      </c>
      <c r="Q543" s="141">
        <v>55.0389962924</v>
      </c>
      <c r="R543" s="141">
        <v>55.0389962924</v>
      </c>
      <c r="S543" s="141">
        <v>0</v>
      </c>
      <c r="T543" s="141">
        <v>0</v>
      </c>
      <c r="U543" s="141">
        <v>565.87624080499995</v>
      </c>
      <c r="V543" s="141">
        <v>0</v>
      </c>
      <c r="W543" s="141">
        <v>0</v>
      </c>
      <c r="X543" s="140">
        <v>0</v>
      </c>
      <c r="Y543" s="249">
        <v>0</v>
      </c>
      <c r="Z543" s="256"/>
      <c r="AA543" s="254">
        <f t="shared" si="8"/>
        <v>33.641028208960869</v>
      </c>
    </row>
    <row r="544" spans="1:27" ht="12.75" customHeight="1" x14ac:dyDescent="0.2">
      <c r="A544" s="559" t="s">
        <v>446</v>
      </c>
      <c r="B544" s="146" t="s">
        <v>223</v>
      </c>
      <c r="C544" s="143">
        <v>73.093900240400004</v>
      </c>
      <c r="D544" s="143">
        <v>73.093900240400004</v>
      </c>
      <c r="E544" s="11">
        <v>60.397842337</v>
      </c>
      <c r="F544" s="11">
        <v>60.397842337</v>
      </c>
      <c r="G544" s="11">
        <v>14.0247257314</v>
      </c>
      <c r="H544" s="11">
        <v>14.0247257314</v>
      </c>
      <c r="I544" s="243">
        <v>155.29429278699999</v>
      </c>
      <c r="J544" s="243">
        <v>155.29429278699999</v>
      </c>
      <c r="K544" s="142">
        <v>1.3316406249999999</v>
      </c>
      <c r="L544" s="142">
        <v>1.3316406249999999</v>
      </c>
      <c r="M544" s="208">
        <v>18.626809845499999</v>
      </c>
      <c r="N544" s="208">
        <v>18.626809845499999</v>
      </c>
      <c r="O544" s="142">
        <v>15.6462459628</v>
      </c>
      <c r="P544" s="142">
        <v>15.6462459628</v>
      </c>
      <c r="Q544" s="142">
        <v>3.1229226878579999</v>
      </c>
      <c r="R544" s="142">
        <v>3.1229226878579999</v>
      </c>
      <c r="S544" s="142">
        <v>21.267200052700002</v>
      </c>
      <c r="T544" s="142">
        <v>21.267200052700002</v>
      </c>
      <c r="U544" s="142">
        <v>82.656672842800006</v>
      </c>
      <c r="V544" s="142">
        <v>15.5209838897</v>
      </c>
      <c r="W544" s="142">
        <v>5.98214681369</v>
      </c>
      <c r="X544" s="11">
        <v>18.060531999999998</v>
      </c>
      <c r="Y544" s="247">
        <v>1.521876</v>
      </c>
      <c r="Z544" s="256"/>
      <c r="AA544" s="252">
        <f t="shared" si="8"/>
        <v>36.928407481978518</v>
      </c>
    </row>
    <row r="545" spans="1:27" ht="12.75" customHeight="1" x14ac:dyDescent="0.2">
      <c r="A545" s="559"/>
      <c r="B545" s="147" t="s">
        <v>224</v>
      </c>
      <c r="C545" s="144">
        <v>0</v>
      </c>
      <c r="D545" s="144">
        <v>0</v>
      </c>
      <c r="E545" s="15">
        <v>0</v>
      </c>
      <c r="F545" s="15">
        <v>0</v>
      </c>
      <c r="G545" s="15">
        <v>0</v>
      </c>
      <c r="H545" s="15">
        <v>0</v>
      </c>
      <c r="I545" s="244">
        <v>7.02678222656</v>
      </c>
      <c r="J545" s="244">
        <v>7.02678222656</v>
      </c>
      <c r="K545" s="139">
        <v>0</v>
      </c>
      <c r="L545" s="139">
        <v>0</v>
      </c>
      <c r="M545" s="206">
        <v>58.730272683300001</v>
      </c>
      <c r="N545" s="206">
        <v>58.730272683300001</v>
      </c>
      <c r="O545" s="139">
        <v>6.8101780726300003</v>
      </c>
      <c r="P545" s="139">
        <v>6.8101780726300003</v>
      </c>
      <c r="Q545" s="139">
        <v>84.136275576399996</v>
      </c>
      <c r="R545" s="139">
        <v>84.136275576399996</v>
      </c>
      <c r="S545" s="139">
        <v>44.435701310600003</v>
      </c>
      <c r="T545" s="139">
        <v>44.435701310600003</v>
      </c>
      <c r="U545" s="139">
        <v>0</v>
      </c>
      <c r="V545" s="139">
        <v>26.489734090900001</v>
      </c>
      <c r="W545" s="139">
        <v>0</v>
      </c>
      <c r="X545" s="15">
        <v>715.23256000000003</v>
      </c>
      <c r="Y545" s="248">
        <v>0</v>
      </c>
      <c r="Z545" s="256"/>
      <c r="AA545" s="253">
        <f t="shared" si="8"/>
        <v>49.739161470864353</v>
      </c>
    </row>
    <row r="546" spans="1:27" ht="12.75" customHeight="1" x14ac:dyDescent="0.2">
      <c r="A546" s="559"/>
      <c r="B546" s="147" t="s">
        <v>225</v>
      </c>
      <c r="C546" s="144">
        <v>0</v>
      </c>
      <c r="D546" s="144">
        <v>0</v>
      </c>
      <c r="E546" s="15">
        <v>0</v>
      </c>
      <c r="F546" s="15">
        <v>0</v>
      </c>
      <c r="G546" s="15">
        <v>0</v>
      </c>
      <c r="H546" s="15">
        <v>0</v>
      </c>
      <c r="I546" s="244">
        <v>0</v>
      </c>
      <c r="J546" s="244">
        <v>0</v>
      </c>
      <c r="K546" s="139">
        <v>0</v>
      </c>
      <c r="L546" s="139">
        <v>0</v>
      </c>
      <c r="M546" s="206">
        <v>0</v>
      </c>
      <c r="N546" s="206">
        <v>0</v>
      </c>
      <c r="O546" s="139">
        <v>0</v>
      </c>
      <c r="P546" s="139">
        <v>0</v>
      </c>
      <c r="Q546" s="139">
        <v>12.8875541908</v>
      </c>
      <c r="R546" s="139">
        <v>12.8875541908</v>
      </c>
      <c r="S546" s="139">
        <v>0</v>
      </c>
      <c r="T546" s="139">
        <v>0</v>
      </c>
      <c r="U546" s="139">
        <v>14.325697787099999</v>
      </c>
      <c r="V546" s="139">
        <v>3.32682555914</v>
      </c>
      <c r="W546" s="139">
        <v>0</v>
      </c>
      <c r="X546" s="15">
        <v>3.595424</v>
      </c>
      <c r="Y546" s="248">
        <v>0</v>
      </c>
      <c r="Z546" s="256"/>
      <c r="AA546" s="253">
        <f t="shared" si="8"/>
        <v>2.0444806838191303</v>
      </c>
    </row>
    <row r="547" spans="1:27" ht="12.75" customHeight="1" thickBot="1" x14ac:dyDescent="0.25">
      <c r="A547" s="560"/>
      <c r="B547" s="148" t="s">
        <v>226</v>
      </c>
      <c r="C547" s="145">
        <v>0</v>
      </c>
      <c r="D547" s="145">
        <v>0</v>
      </c>
      <c r="E547" s="140">
        <v>0</v>
      </c>
      <c r="F547" s="140">
        <v>0</v>
      </c>
      <c r="G547" s="140">
        <v>0</v>
      </c>
      <c r="H547" s="140">
        <v>0</v>
      </c>
      <c r="I547" s="245">
        <v>0</v>
      </c>
      <c r="J547" s="245">
        <v>0</v>
      </c>
      <c r="K547" s="141">
        <v>0</v>
      </c>
      <c r="L547" s="141">
        <v>0</v>
      </c>
      <c r="M547" s="207">
        <v>0</v>
      </c>
      <c r="N547" s="207">
        <v>0</v>
      </c>
      <c r="O547" s="141">
        <v>0</v>
      </c>
      <c r="P547" s="141">
        <v>0</v>
      </c>
      <c r="Q547" s="141">
        <v>0</v>
      </c>
      <c r="R547" s="141">
        <v>0</v>
      </c>
      <c r="S547" s="141">
        <v>0</v>
      </c>
      <c r="T547" s="141">
        <v>0</v>
      </c>
      <c r="U547" s="141">
        <v>0</v>
      </c>
      <c r="V547" s="141">
        <v>0</v>
      </c>
      <c r="W547" s="141">
        <v>0</v>
      </c>
      <c r="X547" s="140">
        <v>0</v>
      </c>
      <c r="Y547" s="249">
        <v>0</v>
      </c>
      <c r="Z547" s="256"/>
      <c r="AA547" s="254">
        <f t="shared" si="8"/>
        <v>0</v>
      </c>
    </row>
    <row r="548" spans="1:27" ht="12.75" customHeight="1" x14ac:dyDescent="0.2">
      <c r="A548" s="559" t="s">
        <v>447</v>
      </c>
      <c r="B548" s="146" t="s">
        <v>223</v>
      </c>
      <c r="C548" s="143">
        <v>395.58296146999999</v>
      </c>
      <c r="D548" s="143">
        <v>395.58296146999999</v>
      </c>
      <c r="E548" s="11">
        <v>363.23235743800001</v>
      </c>
      <c r="F548" s="11">
        <v>363.23235743800001</v>
      </c>
      <c r="G548" s="11">
        <v>524.28564884773004</v>
      </c>
      <c r="H548" s="11">
        <v>524.28564884773004</v>
      </c>
      <c r="I548" s="243">
        <v>394.11418800159998</v>
      </c>
      <c r="J548" s="243">
        <v>394.11418800159998</v>
      </c>
      <c r="K548" s="142">
        <v>819.22565542699999</v>
      </c>
      <c r="L548" s="142">
        <v>819.22565542699999</v>
      </c>
      <c r="M548" s="208">
        <v>61.738990433986999</v>
      </c>
      <c r="N548" s="208">
        <v>61.738990433986999</v>
      </c>
      <c r="O548" s="142">
        <v>427.39521523799999</v>
      </c>
      <c r="P548" s="142">
        <v>427.39521523799999</v>
      </c>
      <c r="Q548" s="142">
        <v>316.33369401440001</v>
      </c>
      <c r="R548" s="142">
        <v>316.33369401440001</v>
      </c>
      <c r="S548" s="142">
        <v>194.71522897481</v>
      </c>
      <c r="T548" s="142">
        <v>194.71522897481</v>
      </c>
      <c r="U548" s="142">
        <v>466.55397190489998</v>
      </c>
      <c r="V548" s="142">
        <v>591.183591224</v>
      </c>
      <c r="W548" s="142">
        <v>641.248902595</v>
      </c>
      <c r="X548" s="11">
        <v>303.89734399999998</v>
      </c>
      <c r="Y548" s="247">
        <v>113.60311470000001</v>
      </c>
      <c r="Z548" s="256"/>
      <c r="AA548" s="252">
        <f t="shared" si="8"/>
        <v>396.07542626586752</v>
      </c>
    </row>
    <row r="549" spans="1:27" ht="12.75" customHeight="1" x14ac:dyDescent="0.2">
      <c r="A549" s="559"/>
      <c r="B549" s="147" t="s">
        <v>224</v>
      </c>
      <c r="C549" s="144">
        <v>276.13721209334301</v>
      </c>
      <c r="D549" s="144">
        <v>276.13721209334301</v>
      </c>
      <c r="E549" s="15">
        <v>367.87847496000001</v>
      </c>
      <c r="F549" s="15">
        <v>367.87847496000001</v>
      </c>
      <c r="G549" s="15">
        <v>153.398082386</v>
      </c>
      <c r="H549" s="15">
        <v>153.398082386</v>
      </c>
      <c r="I549" s="244">
        <v>364.55020926265001</v>
      </c>
      <c r="J549" s="244">
        <v>364.55020926265001</v>
      </c>
      <c r="K549" s="139">
        <v>777.263544013</v>
      </c>
      <c r="L549" s="139">
        <v>777.263544013</v>
      </c>
      <c r="M549" s="206">
        <v>99.823420516240006</v>
      </c>
      <c r="N549" s="206">
        <v>99.823420516240006</v>
      </c>
      <c r="O549" s="139">
        <v>365.54998497619999</v>
      </c>
      <c r="P549" s="139">
        <v>365.54998497619999</v>
      </c>
      <c r="Q549" s="139">
        <v>637.69280133899997</v>
      </c>
      <c r="R549" s="139">
        <v>637.69280133899997</v>
      </c>
      <c r="S549" s="139">
        <v>37.293638370940002</v>
      </c>
      <c r="T549" s="139">
        <v>37.293638370940002</v>
      </c>
      <c r="U549" s="139">
        <v>446.27164873499999</v>
      </c>
      <c r="V549" s="139">
        <v>387.93654584900003</v>
      </c>
      <c r="W549" s="139">
        <v>990.938176086</v>
      </c>
      <c r="X549" s="15">
        <v>781.53667940000003</v>
      </c>
      <c r="Y549" s="248">
        <v>712.12093909999999</v>
      </c>
      <c r="Z549" s="256"/>
      <c r="AA549" s="253">
        <f t="shared" si="8"/>
        <v>412.08603152194536</v>
      </c>
    </row>
    <row r="550" spans="1:27" ht="12.75" customHeight="1" x14ac:dyDescent="0.2">
      <c r="A550" s="559"/>
      <c r="B550" s="147" t="s">
        <v>225</v>
      </c>
      <c r="C550" s="144">
        <v>29.116310653100001</v>
      </c>
      <c r="D550" s="144">
        <v>29.116310653100001</v>
      </c>
      <c r="E550" s="15">
        <v>23.833213133099999</v>
      </c>
      <c r="F550" s="15">
        <v>23.833213133099999</v>
      </c>
      <c r="G550" s="15">
        <v>6.1027985686099999</v>
      </c>
      <c r="H550" s="15">
        <v>6.1027985686099999</v>
      </c>
      <c r="I550" s="244">
        <v>2.0382254464299998</v>
      </c>
      <c r="J550" s="244">
        <v>2.0382254464299998</v>
      </c>
      <c r="K550" s="139">
        <v>24.318504840199999</v>
      </c>
      <c r="L550" s="139">
        <v>24.318504840199999</v>
      </c>
      <c r="M550" s="206">
        <v>11.4938670498</v>
      </c>
      <c r="N550" s="206">
        <v>11.4938670498</v>
      </c>
      <c r="O550" s="139">
        <v>13.3096165942</v>
      </c>
      <c r="P550" s="139">
        <v>13.3096165942</v>
      </c>
      <c r="Q550" s="139">
        <v>18.117559523800001</v>
      </c>
      <c r="R550" s="139">
        <v>18.117559523800001</v>
      </c>
      <c r="S550" s="139">
        <v>1.6508250385500001</v>
      </c>
      <c r="T550" s="139">
        <v>1.6508250385500001</v>
      </c>
      <c r="U550" s="139">
        <v>17.516824185800001</v>
      </c>
      <c r="V550" s="139">
        <v>27.526266928799998</v>
      </c>
      <c r="W550" s="139">
        <v>1.7989555027199999</v>
      </c>
      <c r="X550" s="15">
        <v>5.2596031999999999</v>
      </c>
      <c r="Y550" s="248">
        <v>12.6658414</v>
      </c>
      <c r="Z550" s="256"/>
      <c r="AA550" s="253">
        <f t="shared" si="8"/>
        <v>14.118666648386958</v>
      </c>
    </row>
    <row r="551" spans="1:27" ht="12.75" customHeight="1" thickBot="1" x14ac:dyDescent="0.25">
      <c r="A551" s="560"/>
      <c r="B551" s="148" t="s">
        <v>226</v>
      </c>
      <c r="C551" s="145">
        <v>0</v>
      </c>
      <c r="D551" s="145">
        <v>0</v>
      </c>
      <c r="E551" s="140">
        <v>0</v>
      </c>
      <c r="F551" s="140">
        <v>0</v>
      </c>
      <c r="G551" s="140">
        <v>357.16503906200001</v>
      </c>
      <c r="H551" s="140">
        <v>357.16503906200001</v>
      </c>
      <c r="I551" s="245">
        <v>0</v>
      </c>
      <c r="J551" s="245">
        <v>0</v>
      </c>
      <c r="K551" s="141">
        <v>0</v>
      </c>
      <c r="L551" s="141">
        <v>0</v>
      </c>
      <c r="M551" s="207">
        <v>0</v>
      </c>
      <c r="N551" s="207">
        <v>0</v>
      </c>
      <c r="O551" s="141">
        <v>0</v>
      </c>
      <c r="P551" s="141">
        <v>0</v>
      </c>
      <c r="Q551" s="141">
        <v>0</v>
      </c>
      <c r="R551" s="141">
        <v>0</v>
      </c>
      <c r="S551" s="141">
        <v>0</v>
      </c>
      <c r="T551" s="141">
        <v>0</v>
      </c>
      <c r="U551" s="141">
        <v>14.156038150200001</v>
      </c>
      <c r="V551" s="141">
        <v>23.680370807599999</v>
      </c>
      <c r="W551" s="141">
        <v>49.387770432899998</v>
      </c>
      <c r="X551" s="140">
        <v>162.39024879999999</v>
      </c>
      <c r="Y551" s="249">
        <v>152.78244079999999</v>
      </c>
      <c r="Z551" s="256"/>
      <c r="AA551" s="254">
        <f t="shared" si="8"/>
        <v>48.553345526726083</v>
      </c>
    </row>
    <row r="552" spans="1:27" ht="12.75" customHeight="1" x14ac:dyDescent="0.2">
      <c r="A552" s="559" t="s">
        <v>448</v>
      </c>
      <c r="B552" s="146" t="s">
        <v>223</v>
      </c>
      <c r="C552" s="143">
        <v>1459.9796383600001</v>
      </c>
      <c r="D552" s="143">
        <v>1459.9796383600001</v>
      </c>
      <c r="E552" s="11">
        <v>752.08242363789998</v>
      </c>
      <c r="F552" s="11">
        <v>752.08242363789998</v>
      </c>
      <c r="G552" s="11">
        <v>507.35705973400002</v>
      </c>
      <c r="H552" s="11">
        <v>507.35705973400002</v>
      </c>
      <c r="I552" s="243">
        <v>354.48648141579997</v>
      </c>
      <c r="J552" s="243">
        <v>354.48648141579997</v>
      </c>
      <c r="K552" s="142">
        <v>460.17573367400001</v>
      </c>
      <c r="L552" s="142">
        <v>460.17573367400001</v>
      </c>
      <c r="M552" s="208">
        <v>422.97076517699998</v>
      </c>
      <c r="N552" s="208">
        <v>422.97076517699998</v>
      </c>
      <c r="O552" s="142">
        <v>749.640924144</v>
      </c>
      <c r="P552" s="142">
        <v>749.640924144</v>
      </c>
      <c r="Q552" s="142">
        <v>2105.802787011</v>
      </c>
      <c r="R552" s="142">
        <v>2105.802787011</v>
      </c>
      <c r="S552" s="142">
        <v>525.55315712109996</v>
      </c>
      <c r="T552" s="142">
        <v>525.55315712109996</v>
      </c>
      <c r="U552" s="142">
        <v>1308.297558669</v>
      </c>
      <c r="V552" s="142">
        <v>206.30834779899999</v>
      </c>
      <c r="W552" s="142">
        <v>1480.0018199599999</v>
      </c>
      <c r="X552" s="11">
        <v>1174.0695980999999</v>
      </c>
      <c r="Y552" s="247">
        <v>1046.6170195</v>
      </c>
      <c r="Z552" s="256"/>
      <c r="AA552" s="252">
        <f t="shared" si="8"/>
        <v>864.84314280772173</v>
      </c>
    </row>
    <row r="553" spans="1:27" ht="12.75" customHeight="1" x14ac:dyDescent="0.2">
      <c r="A553" s="559"/>
      <c r="B553" s="147" t="s">
        <v>224</v>
      </c>
      <c r="C553" s="144">
        <v>13.2569580078</v>
      </c>
      <c r="D553" s="144">
        <v>13.2569580078</v>
      </c>
      <c r="E553" s="15">
        <v>0</v>
      </c>
      <c r="F553" s="15">
        <v>0</v>
      </c>
      <c r="G553" s="15">
        <v>2.0291666666700001</v>
      </c>
      <c r="H553" s="15">
        <v>2.0291666666700001</v>
      </c>
      <c r="I553" s="244">
        <v>0</v>
      </c>
      <c r="J553" s="244">
        <v>0</v>
      </c>
      <c r="K553" s="139">
        <v>0</v>
      </c>
      <c r="L553" s="139">
        <v>0</v>
      </c>
      <c r="M553" s="206">
        <v>0</v>
      </c>
      <c r="N553" s="206">
        <v>0</v>
      </c>
      <c r="O553" s="139">
        <v>0</v>
      </c>
      <c r="P553" s="139">
        <v>0</v>
      </c>
      <c r="Q553" s="139">
        <v>381.87729388299999</v>
      </c>
      <c r="R553" s="139">
        <v>381.87729388299999</v>
      </c>
      <c r="S553" s="139">
        <v>0</v>
      </c>
      <c r="T553" s="139">
        <v>0</v>
      </c>
      <c r="U553" s="139">
        <v>0</v>
      </c>
      <c r="V553" s="139">
        <v>0</v>
      </c>
      <c r="W553" s="139">
        <v>84.373268820999996</v>
      </c>
      <c r="X553" s="15">
        <v>0</v>
      </c>
      <c r="Y553" s="248">
        <v>0</v>
      </c>
      <c r="Z553" s="256"/>
      <c r="AA553" s="253">
        <f t="shared" si="8"/>
        <v>38.204352431997393</v>
      </c>
    </row>
    <row r="554" spans="1:27" ht="12.75" customHeight="1" x14ac:dyDescent="0.2">
      <c r="A554" s="559"/>
      <c r="B554" s="147" t="s">
        <v>225</v>
      </c>
      <c r="C554" s="144">
        <v>21.6688842774</v>
      </c>
      <c r="D554" s="144">
        <v>21.6688842774</v>
      </c>
      <c r="E554" s="15">
        <v>23.078057638299999</v>
      </c>
      <c r="F554" s="15">
        <v>23.078057638299999</v>
      </c>
      <c r="G554" s="15">
        <v>26.220638020900001</v>
      </c>
      <c r="H554" s="15">
        <v>26.220638020900001</v>
      </c>
      <c r="I554" s="244">
        <v>7.6720658735900003</v>
      </c>
      <c r="J554" s="244">
        <v>7.6720658735900003</v>
      </c>
      <c r="K554" s="139">
        <v>0</v>
      </c>
      <c r="L554" s="139">
        <v>0</v>
      </c>
      <c r="M554" s="206">
        <v>16.794209033600001</v>
      </c>
      <c r="N554" s="206">
        <v>16.794209033600001</v>
      </c>
      <c r="O554" s="139">
        <v>2.59410511363</v>
      </c>
      <c r="P554" s="139">
        <v>2.59410511363</v>
      </c>
      <c r="Q554" s="139">
        <v>14.9354222075</v>
      </c>
      <c r="R554" s="139">
        <v>14.9354222075</v>
      </c>
      <c r="S554" s="139">
        <v>0</v>
      </c>
      <c r="T554" s="139">
        <v>0</v>
      </c>
      <c r="U554" s="139">
        <v>225.48742251799999</v>
      </c>
      <c r="V554" s="139">
        <v>45.262909971200003</v>
      </c>
      <c r="W554" s="139">
        <v>59.664417613600001</v>
      </c>
      <c r="X554" s="15">
        <v>585.02306239999996</v>
      </c>
      <c r="Y554" s="248">
        <v>11.076601200000001</v>
      </c>
      <c r="Z554" s="256"/>
      <c r="AA554" s="253">
        <f t="shared" si="8"/>
        <v>50.10613817533217</v>
      </c>
    </row>
    <row r="555" spans="1:27" ht="12.75" customHeight="1" thickBot="1" x14ac:dyDescent="0.25">
      <c r="A555" s="560"/>
      <c r="B555" s="148" t="s">
        <v>226</v>
      </c>
      <c r="C555" s="145">
        <v>0</v>
      </c>
      <c r="D555" s="145">
        <v>0</v>
      </c>
      <c r="E555" s="140">
        <v>0</v>
      </c>
      <c r="F555" s="140">
        <v>0</v>
      </c>
      <c r="G555" s="140">
        <v>0</v>
      </c>
      <c r="H555" s="140">
        <v>0</v>
      </c>
      <c r="I555" s="245">
        <v>0</v>
      </c>
      <c r="J555" s="245">
        <v>0</v>
      </c>
      <c r="K555" s="141">
        <v>0</v>
      </c>
      <c r="L555" s="141">
        <v>0</v>
      </c>
      <c r="M555" s="207">
        <v>0</v>
      </c>
      <c r="N555" s="207">
        <v>0</v>
      </c>
      <c r="O555" s="141">
        <v>0</v>
      </c>
      <c r="P555" s="141">
        <v>0</v>
      </c>
      <c r="Q555" s="141">
        <v>0.12142619680900001</v>
      </c>
      <c r="R555" s="141">
        <v>0.12142619680900001</v>
      </c>
      <c r="S555" s="141">
        <v>0</v>
      </c>
      <c r="T555" s="141">
        <v>0</v>
      </c>
      <c r="U555" s="141">
        <v>0</v>
      </c>
      <c r="V555" s="141">
        <v>0</v>
      </c>
      <c r="W555" s="141">
        <v>0</v>
      </c>
      <c r="X555" s="140">
        <v>0</v>
      </c>
      <c r="Y555" s="249">
        <v>0</v>
      </c>
      <c r="Z555" s="256"/>
      <c r="AA555" s="254">
        <f t="shared" si="8"/>
        <v>1.0558799722521739E-2</v>
      </c>
    </row>
    <row r="556" spans="1:27" ht="12.75" customHeight="1" x14ac:dyDescent="0.2">
      <c r="A556" s="559" t="s">
        <v>449</v>
      </c>
      <c r="B556" s="146" t="s">
        <v>223</v>
      </c>
      <c r="C556" s="143">
        <v>341.63855698600003</v>
      </c>
      <c r="D556" s="143">
        <v>341.63855698600003</v>
      </c>
      <c r="E556" s="11">
        <v>37.802842565600002</v>
      </c>
      <c r="F556" s="11">
        <v>37.802842565600002</v>
      </c>
      <c r="G556" s="11">
        <v>51.719970703199998</v>
      </c>
      <c r="H556" s="11">
        <v>51.719970703199998</v>
      </c>
      <c r="I556" s="243">
        <v>189.40209960999999</v>
      </c>
      <c r="J556" s="243">
        <v>189.40209960999999</v>
      </c>
      <c r="K556" s="142">
        <v>416.23281250000002</v>
      </c>
      <c r="L556" s="142">
        <v>416.23281250000002</v>
      </c>
      <c r="M556" s="208">
        <v>27.8939167837</v>
      </c>
      <c r="N556" s="208">
        <v>27.8939167837</v>
      </c>
      <c r="O556" s="142">
        <v>96.997913707199999</v>
      </c>
      <c r="P556" s="142">
        <v>96.997913707199999</v>
      </c>
      <c r="Q556" s="142">
        <v>103.36494435100001</v>
      </c>
      <c r="R556" s="142">
        <v>103.36494435100001</v>
      </c>
      <c r="S556" s="142">
        <v>254.26661572259999</v>
      </c>
      <c r="T556" s="142">
        <v>254.26661572259999</v>
      </c>
      <c r="U556" s="142">
        <v>200.96397220379001</v>
      </c>
      <c r="V556" s="142">
        <v>123.013289273</v>
      </c>
      <c r="W556" s="142">
        <v>28.275745738600001</v>
      </c>
      <c r="X556" s="11">
        <v>63.592619999999997</v>
      </c>
      <c r="Y556" s="247">
        <v>30.389930100000001</v>
      </c>
      <c r="Z556" s="256"/>
      <c r="AA556" s="252">
        <f t="shared" si="8"/>
        <v>151.51630013799959</v>
      </c>
    </row>
    <row r="557" spans="1:27" ht="12.75" customHeight="1" x14ac:dyDescent="0.2">
      <c r="A557" s="559"/>
      <c r="B557" s="147" t="s">
        <v>224</v>
      </c>
      <c r="C557" s="144">
        <v>0</v>
      </c>
      <c r="D557" s="144">
        <v>0</v>
      </c>
      <c r="E557" s="15">
        <v>0</v>
      </c>
      <c r="F557" s="15">
        <v>0</v>
      </c>
      <c r="G557" s="15">
        <v>0</v>
      </c>
      <c r="H557" s="15">
        <v>0</v>
      </c>
      <c r="I557" s="244">
        <v>0</v>
      </c>
      <c r="J557" s="244">
        <v>0</v>
      </c>
      <c r="K557" s="139">
        <v>0</v>
      </c>
      <c r="L557" s="139">
        <v>0</v>
      </c>
      <c r="M557" s="206">
        <v>0</v>
      </c>
      <c r="N557" s="206">
        <v>0</v>
      </c>
      <c r="O557" s="139">
        <v>0</v>
      </c>
      <c r="P557" s="139">
        <v>0</v>
      </c>
      <c r="Q557" s="139">
        <v>0</v>
      </c>
      <c r="R557" s="139">
        <v>0</v>
      </c>
      <c r="S557" s="139">
        <v>7.9218897967999996E-2</v>
      </c>
      <c r="T557" s="139">
        <v>7.9218897967999996E-2</v>
      </c>
      <c r="U557" s="139">
        <v>0</v>
      </c>
      <c r="V557" s="139">
        <v>0</v>
      </c>
      <c r="W557" s="139">
        <v>0</v>
      </c>
      <c r="X557" s="15">
        <v>0</v>
      </c>
      <c r="Y557" s="248">
        <v>0</v>
      </c>
      <c r="Z557" s="256"/>
      <c r="AA557" s="253">
        <f t="shared" si="8"/>
        <v>6.8885998233043479E-3</v>
      </c>
    </row>
    <row r="558" spans="1:27" ht="12.75" customHeight="1" x14ac:dyDescent="0.2">
      <c r="A558" s="559"/>
      <c r="B558" s="147" t="s">
        <v>225</v>
      </c>
      <c r="C558" s="144">
        <v>67.790229348699995</v>
      </c>
      <c r="D558" s="144">
        <v>67.790229348699995</v>
      </c>
      <c r="E558" s="15">
        <v>0</v>
      </c>
      <c r="F558" s="15">
        <v>0</v>
      </c>
      <c r="G558" s="15">
        <v>4.6369628906299996</v>
      </c>
      <c r="H558" s="15">
        <v>4.6369628906299996</v>
      </c>
      <c r="I558" s="244">
        <v>39.771791749400002</v>
      </c>
      <c r="J558" s="244">
        <v>39.771791749400002</v>
      </c>
      <c r="K558" s="139">
        <v>9.7970703125099998</v>
      </c>
      <c r="L558" s="139">
        <v>9.7970703125099998</v>
      </c>
      <c r="M558" s="206">
        <v>0.38474367977500001</v>
      </c>
      <c r="N558" s="206">
        <v>0.38474367977500001</v>
      </c>
      <c r="O558" s="139">
        <v>0.64852627840800003</v>
      </c>
      <c r="P558" s="139">
        <v>0.64852627840800003</v>
      </c>
      <c r="Q558" s="139">
        <v>11.173501166699999</v>
      </c>
      <c r="R558" s="139">
        <v>11.173501166699999</v>
      </c>
      <c r="S558" s="139">
        <v>0</v>
      </c>
      <c r="T558" s="139">
        <v>0</v>
      </c>
      <c r="U558" s="139">
        <v>36.927753672000001</v>
      </c>
      <c r="V558" s="139">
        <v>12.5151962042</v>
      </c>
      <c r="W558" s="139">
        <v>79.444469105099998</v>
      </c>
      <c r="X558" s="15">
        <v>12.718524</v>
      </c>
      <c r="Y558" s="248">
        <v>0.51363300000000001</v>
      </c>
      <c r="Z558" s="256"/>
      <c r="AA558" s="253">
        <f t="shared" si="8"/>
        <v>17.848922905806347</v>
      </c>
    </row>
    <row r="559" spans="1:27" ht="12.75" customHeight="1" thickBot="1" x14ac:dyDescent="0.25">
      <c r="A559" s="560"/>
      <c r="B559" s="148" t="s">
        <v>226</v>
      </c>
      <c r="C559" s="145">
        <v>0</v>
      </c>
      <c r="D559" s="145">
        <v>0</v>
      </c>
      <c r="E559" s="140">
        <v>0</v>
      </c>
      <c r="F559" s="140">
        <v>0</v>
      </c>
      <c r="G559" s="140">
        <v>0</v>
      </c>
      <c r="H559" s="140">
        <v>0</v>
      </c>
      <c r="I559" s="245">
        <v>0</v>
      </c>
      <c r="J559" s="245">
        <v>0</v>
      </c>
      <c r="K559" s="141">
        <v>0</v>
      </c>
      <c r="L559" s="141">
        <v>0</v>
      </c>
      <c r="M559" s="207">
        <v>0</v>
      </c>
      <c r="N559" s="207">
        <v>0</v>
      </c>
      <c r="O559" s="141">
        <v>0</v>
      </c>
      <c r="P559" s="141">
        <v>0</v>
      </c>
      <c r="Q559" s="141">
        <v>0</v>
      </c>
      <c r="R559" s="141">
        <v>0</v>
      </c>
      <c r="S559" s="141">
        <v>0</v>
      </c>
      <c r="T559" s="141">
        <v>0</v>
      </c>
      <c r="U559" s="141">
        <v>0</v>
      </c>
      <c r="V559" s="141">
        <v>0</v>
      </c>
      <c r="W559" s="141">
        <v>0</v>
      </c>
      <c r="X559" s="140">
        <v>0</v>
      </c>
      <c r="Y559" s="249">
        <v>0</v>
      </c>
      <c r="Z559" s="256"/>
      <c r="AA559" s="254">
        <f t="shared" si="8"/>
        <v>0</v>
      </c>
    </row>
    <row r="560" spans="1:27" ht="12.75" customHeight="1" x14ac:dyDescent="0.2">
      <c r="A560" s="559" t="s">
        <v>450</v>
      </c>
      <c r="B560" s="146" t="s">
        <v>223</v>
      </c>
      <c r="C560" s="143">
        <v>0</v>
      </c>
      <c r="D560" s="143">
        <v>0</v>
      </c>
      <c r="E560" s="11">
        <v>0</v>
      </c>
      <c r="F560" s="11">
        <v>0</v>
      </c>
      <c r="G560" s="11">
        <v>0</v>
      </c>
      <c r="H560" s="11">
        <v>0</v>
      </c>
      <c r="I560" s="243">
        <v>0</v>
      </c>
      <c r="J560" s="243">
        <v>0</v>
      </c>
      <c r="K560" s="142">
        <v>0</v>
      </c>
      <c r="L560" s="142">
        <v>0</v>
      </c>
      <c r="M560" s="208">
        <v>0.72058475378800002</v>
      </c>
      <c r="N560" s="208">
        <v>0.72058475378800002</v>
      </c>
      <c r="O560" s="142">
        <v>0</v>
      </c>
      <c r="P560" s="142">
        <v>0</v>
      </c>
      <c r="Q560" s="142">
        <v>0</v>
      </c>
      <c r="R560" s="142">
        <v>0</v>
      </c>
      <c r="S560" s="142">
        <v>0</v>
      </c>
      <c r="T560" s="142">
        <v>0</v>
      </c>
      <c r="U560" s="142">
        <v>0.30552600324200002</v>
      </c>
      <c r="V560" s="142">
        <v>0</v>
      </c>
      <c r="W560" s="142">
        <v>0</v>
      </c>
      <c r="X560" s="11">
        <v>0</v>
      </c>
      <c r="Y560" s="247">
        <v>0</v>
      </c>
      <c r="Z560" s="256"/>
      <c r="AA560" s="252">
        <f t="shared" si="8"/>
        <v>7.594328307904348E-2</v>
      </c>
    </row>
    <row r="561" spans="1:27" ht="12.75" customHeight="1" x14ac:dyDescent="0.2">
      <c r="A561" s="559"/>
      <c r="B561" s="147" t="s">
        <v>224</v>
      </c>
      <c r="C561" s="144">
        <v>0</v>
      </c>
      <c r="D561" s="144">
        <v>0</v>
      </c>
      <c r="E561" s="15">
        <v>0</v>
      </c>
      <c r="F561" s="15">
        <v>0</v>
      </c>
      <c r="G561" s="15">
        <v>0</v>
      </c>
      <c r="H561" s="15">
        <v>0</v>
      </c>
      <c r="I561" s="244">
        <v>0</v>
      </c>
      <c r="J561" s="244">
        <v>0</v>
      </c>
      <c r="K561" s="139">
        <v>0</v>
      </c>
      <c r="L561" s="139">
        <v>0</v>
      </c>
      <c r="M561" s="206">
        <v>0</v>
      </c>
      <c r="N561" s="206">
        <v>0</v>
      </c>
      <c r="O561" s="139">
        <v>0</v>
      </c>
      <c r="P561" s="139">
        <v>0</v>
      </c>
      <c r="Q561" s="139">
        <v>0</v>
      </c>
      <c r="R561" s="139">
        <v>0</v>
      </c>
      <c r="S561" s="139">
        <v>0</v>
      </c>
      <c r="T561" s="139">
        <v>0</v>
      </c>
      <c r="U561" s="139">
        <v>0</v>
      </c>
      <c r="V561" s="139">
        <v>0</v>
      </c>
      <c r="W561" s="139">
        <v>0</v>
      </c>
      <c r="X561" s="15">
        <v>0</v>
      </c>
      <c r="Y561" s="248">
        <v>0</v>
      </c>
      <c r="Z561" s="256"/>
      <c r="AA561" s="253">
        <f t="shared" si="8"/>
        <v>0</v>
      </c>
    </row>
    <row r="562" spans="1:27" ht="12.75" customHeight="1" x14ac:dyDescent="0.2">
      <c r="A562" s="559"/>
      <c r="B562" s="147" t="s">
        <v>225</v>
      </c>
      <c r="C562" s="144">
        <v>0</v>
      </c>
      <c r="D562" s="144">
        <v>0</v>
      </c>
      <c r="E562" s="15">
        <v>15.36854084644</v>
      </c>
      <c r="F562" s="15">
        <v>15.36854084644</v>
      </c>
      <c r="G562" s="15">
        <v>0.71337890625099998</v>
      </c>
      <c r="H562" s="15">
        <v>0.71337890625099998</v>
      </c>
      <c r="I562" s="244">
        <v>7.6249679815700002</v>
      </c>
      <c r="J562" s="244">
        <v>7.6249679815700002</v>
      </c>
      <c r="K562" s="139">
        <v>20.076520647319999</v>
      </c>
      <c r="L562" s="139">
        <v>20.076520647319999</v>
      </c>
      <c r="M562" s="206">
        <v>6.831143465906</v>
      </c>
      <c r="N562" s="206">
        <v>6.831143465906</v>
      </c>
      <c r="O562" s="139">
        <v>13.25238506614</v>
      </c>
      <c r="P562" s="139">
        <v>13.25238506614</v>
      </c>
      <c r="Q562" s="139">
        <v>5.7570929276399996</v>
      </c>
      <c r="R562" s="139">
        <v>5.7570929276399996</v>
      </c>
      <c r="S562" s="139">
        <v>0.594062497839</v>
      </c>
      <c r="T562" s="139">
        <v>0.594062497839</v>
      </c>
      <c r="U562" s="139">
        <v>13.74867014586</v>
      </c>
      <c r="V562" s="139">
        <v>7.1908979415900003</v>
      </c>
      <c r="W562" s="139">
        <v>0</v>
      </c>
      <c r="X562" s="15">
        <v>0</v>
      </c>
      <c r="Y562" s="248">
        <v>2.6076731999999998</v>
      </c>
      <c r="Z562" s="256"/>
      <c r="AA562" s="253">
        <f t="shared" si="8"/>
        <v>7.1297141724200852</v>
      </c>
    </row>
    <row r="563" spans="1:27" ht="12.75" customHeight="1" thickBot="1" x14ac:dyDescent="0.25">
      <c r="A563" s="560"/>
      <c r="B563" s="148" t="s">
        <v>226</v>
      </c>
      <c r="C563" s="145">
        <v>1.6520353618400001</v>
      </c>
      <c r="D563" s="145">
        <v>1.6520353618400001</v>
      </c>
      <c r="E563" s="140">
        <v>3.5949803149599999</v>
      </c>
      <c r="F563" s="140">
        <v>3.5949803149599999</v>
      </c>
      <c r="G563" s="140">
        <v>5.1422729492299997</v>
      </c>
      <c r="H563" s="140">
        <v>5.1422729492299997</v>
      </c>
      <c r="I563" s="245">
        <v>0.18711577868900001</v>
      </c>
      <c r="J563" s="245">
        <v>0.18711577868900001</v>
      </c>
      <c r="K563" s="141">
        <v>1.3927873883899999</v>
      </c>
      <c r="L563" s="141">
        <v>1.3927873883899999</v>
      </c>
      <c r="M563" s="207">
        <v>2.2770478219700001</v>
      </c>
      <c r="N563" s="207">
        <v>2.2770478219700001</v>
      </c>
      <c r="O563" s="141">
        <v>29.358285757200001</v>
      </c>
      <c r="P563" s="141">
        <v>29.358285757200001</v>
      </c>
      <c r="Q563" s="141">
        <v>159.24619654599999</v>
      </c>
      <c r="R563" s="141">
        <v>159.24619654599999</v>
      </c>
      <c r="S563" s="141">
        <v>25.5446874071</v>
      </c>
      <c r="T563" s="141">
        <v>25.5446874071</v>
      </c>
      <c r="U563" s="141">
        <v>292.69391110499998</v>
      </c>
      <c r="V563" s="141">
        <v>9.3605654239699998</v>
      </c>
      <c r="W563" s="141">
        <v>0</v>
      </c>
      <c r="X563" s="140">
        <v>471.5937472</v>
      </c>
      <c r="Y563" s="249">
        <v>89.925215199999997</v>
      </c>
      <c r="Z563" s="256"/>
      <c r="AA563" s="254">
        <f t="shared" si="8"/>
        <v>57.407141633901219</v>
      </c>
    </row>
    <row r="564" spans="1:27" ht="12.75" customHeight="1" x14ac:dyDescent="0.2">
      <c r="A564" s="559" t="s">
        <v>451</v>
      </c>
      <c r="B564" s="146" t="s">
        <v>223</v>
      </c>
      <c r="C564" s="143">
        <v>1159.3526252310301</v>
      </c>
      <c r="D564" s="143">
        <v>1159.3526252310301</v>
      </c>
      <c r="E564" s="11">
        <v>1019.78442465</v>
      </c>
      <c r="F564" s="11">
        <v>1019.78442465</v>
      </c>
      <c r="G564" s="11">
        <v>1184.6525874399999</v>
      </c>
      <c r="H564" s="11">
        <v>1184.6525874399999</v>
      </c>
      <c r="I564" s="243">
        <v>583.30736029080003</v>
      </c>
      <c r="J564" s="243">
        <v>583.30736029080003</v>
      </c>
      <c r="K564" s="142">
        <v>1025.4704749360001</v>
      </c>
      <c r="L564" s="142">
        <v>1025.4704749360001</v>
      </c>
      <c r="M564" s="208">
        <v>587.42708454650005</v>
      </c>
      <c r="N564" s="208">
        <v>587.42708454650005</v>
      </c>
      <c r="O564" s="142">
        <v>432.99308126669001</v>
      </c>
      <c r="P564" s="142">
        <v>432.99308126669001</v>
      </c>
      <c r="Q564" s="142">
        <v>520.27051417600001</v>
      </c>
      <c r="R564" s="142">
        <v>520.27051417600001</v>
      </c>
      <c r="S564" s="142">
        <v>169.83864483638999</v>
      </c>
      <c r="T564" s="142">
        <v>169.83864483638999</v>
      </c>
      <c r="U564" s="142">
        <v>243.57106536590001</v>
      </c>
      <c r="V564" s="142">
        <v>351.789399054</v>
      </c>
      <c r="W564" s="142">
        <v>449.13465864800003</v>
      </c>
      <c r="X564" s="11">
        <v>346.84922949999998</v>
      </c>
      <c r="Y564" s="247">
        <v>200.0133471</v>
      </c>
      <c r="Z564" s="256"/>
      <c r="AA564" s="252">
        <f t="shared" si="8"/>
        <v>650.32831714846611</v>
      </c>
    </row>
    <row r="565" spans="1:27" ht="12.75" customHeight="1" x14ac:dyDescent="0.2">
      <c r="A565" s="559"/>
      <c r="B565" s="147" t="s">
        <v>224</v>
      </c>
      <c r="C565" s="144">
        <v>0</v>
      </c>
      <c r="D565" s="144">
        <v>0</v>
      </c>
      <c r="E565" s="15">
        <v>176.47070924799999</v>
      </c>
      <c r="F565" s="15">
        <v>176.47070924799999</v>
      </c>
      <c r="G565" s="15">
        <v>121.39403113199999</v>
      </c>
      <c r="H565" s="15">
        <v>121.39403113199999</v>
      </c>
      <c r="I565" s="244">
        <v>367.97214622600001</v>
      </c>
      <c r="J565" s="244">
        <v>367.97214622600001</v>
      </c>
      <c r="K565" s="139">
        <v>454.21200796199997</v>
      </c>
      <c r="L565" s="139">
        <v>454.21200796199997</v>
      </c>
      <c r="M565" s="206">
        <v>119.421268858</v>
      </c>
      <c r="N565" s="206">
        <v>119.421268858</v>
      </c>
      <c r="O565" s="139">
        <v>23.9447180706</v>
      </c>
      <c r="P565" s="139">
        <v>23.9447180706</v>
      </c>
      <c r="Q565" s="139">
        <v>158.65546875000001</v>
      </c>
      <c r="R565" s="139">
        <v>158.65546875000001</v>
      </c>
      <c r="S565" s="139">
        <v>13.061564192200001</v>
      </c>
      <c r="T565" s="139">
        <v>13.061564192200001</v>
      </c>
      <c r="U565" s="139">
        <v>11.2478345633</v>
      </c>
      <c r="V565" s="139">
        <v>9.3720244132000001</v>
      </c>
      <c r="W565" s="139">
        <v>797.62126138099995</v>
      </c>
      <c r="X565" s="15">
        <v>816.57692299999997</v>
      </c>
      <c r="Y565" s="248">
        <v>348.61665740000001</v>
      </c>
      <c r="Z565" s="256"/>
      <c r="AA565" s="253">
        <f t="shared" si="8"/>
        <v>211.03037085370002</v>
      </c>
    </row>
    <row r="566" spans="1:27" ht="12.75" customHeight="1" x14ac:dyDescent="0.2">
      <c r="A566" s="559"/>
      <c r="B566" s="147" t="s">
        <v>225</v>
      </c>
      <c r="C566" s="144">
        <v>85.465590533230994</v>
      </c>
      <c r="D566" s="144">
        <v>85.465590533230994</v>
      </c>
      <c r="E566" s="15">
        <v>212.70118655300001</v>
      </c>
      <c r="F566" s="15">
        <v>212.70118655300001</v>
      </c>
      <c r="G566" s="15">
        <v>90.988236860900003</v>
      </c>
      <c r="H566" s="15">
        <v>90.988236860900003</v>
      </c>
      <c r="I566" s="244">
        <v>52.170341612599998</v>
      </c>
      <c r="J566" s="244">
        <v>52.170341612599998</v>
      </c>
      <c r="K566" s="139">
        <v>342.50113932262002</v>
      </c>
      <c r="L566" s="139">
        <v>342.50113932262002</v>
      </c>
      <c r="M566" s="206">
        <v>205.846713362</v>
      </c>
      <c r="N566" s="206">
        <v>205.846713362</v>
      </c>
      <c r="O566" s="139">
        <v>86.101732336864998</v>
      </c>
      <c r="P566" s="139">
        <v>86.101732336864998</v>
      </c>
      <c r="Q566" s="139">
        <v>106.397752193</v>
      </c>
      <c r="R566" s="139">
        <v>106.397752193</v>
      </c>
      <c r="S566" s="139">
        <v>31.3669622876</v>
      </c>
      <c r="T566" s="139">
        <v>31.3669622876</v>
      </c>
      <c r="U566" s="139">
        <v>21.149097383010002</v>
      </c>
      <c r="V566" s="139">
        <v>79.298048038000005</v>
      </c>
      <c r="W566" s="139">
        <v>370.77173802599998</v>
      </c>
      <c r="X566" s="15">
        <v>79.730580200000006</v>
      </c>
      <c r="Y566" s="248">
        <v>12.9264305</v>
      </c>
      <c r="Z566" s="256"/>
      <c r="AA566" s="253">
        <f t="shared" si="8"/>
        <v>130.04153062046274</v>
      </c>
    </row>
    <row r="567" spans="1:27" ht="12.75" customHeight="1" thickBot="1" x14ac:dyDescent="0.25">
      <c r="A567" s="560"/>
      <c r="B567" s="148" t="s">
        <v>226</v>
      </c>
      <c r="C567" s="145">
        <v>0</v>
      </c>
      <c r="D567" s="145">
        <v>0</v>
      </c>
      <c r="E567" s="140">
        <v>420.42393220999998</v>
      </c>
      <c r="F567" s="140">
        <v>420.42393220999998</v>
      </c>
      <c r="G567" s="140">
        <v>29.248535156300001</v>
      </c>
      <c r="H567" s="140">
        <v>29.248535156300001</v>
      </c>
      <c r="I567" s="245">
        <v>290.11531839572598</v>
      </c>
      <c r="J567" s="245">
        <v>290.11531839572598</v>
      </c>
      <c r="K567" s="141">
        <v>1531.9019368500001</v>
      </c>
      <c r="L567" s="141">
        <v>1531.9019368500001</v>
      </c>
      <c r="M567" s="207">
        <v>6658.4983162500002</v>
      </c>
      <c r="N567" s="207">
        <v>6658.4983162500002</v>
      </c>
      <c r="O567" s="141">
        <v>2690.1415166400002</v>
      </c>
      <c r="P567" s="141">
        <v>2690.1415166400002</v>
      </c>
      <c r="Q567" s="141">
        <v>6870.7249588900004</v>
      </c>
      <c r="R567" s="141">
        <v>6870.7249588900004</v>
      </c>
      <c r="S567" s="141">
        <v>0</v>
      </c>
      <c r="T567" s="141">
        <v>0</v>
      </c>
      <c r="U567" s="141">
        <v>24593.137650000001</v>
      </c>
      <c r="V567" s="141">
        <v>349.60079489999998</v>
      </c>
      <c r="W567" s="141">
        <v>0</v>
      </c>
      <c r="X567" s="140">
        <v>16.847228000000001</v>
      </c>
      <c r="Y567" s="249">
        <v>0</v>
      </c>
      <c r="Z567" s="256"/>
      <c r="AA567" s="254">
        <f t="shared" si="8"/>
        <v>2693.1171609427847</v>
      </c>
    </row>
    <row r="568" spans="1:27" ht="12.75" customHeight="1" x14ac:dyDescent="0.2">
      <c r="A568" s="559" t="s">
        <v>452</v>
      </c>
      <c r="B568" s="146" t="s">
        <v>223</v>
      </c>
      <c r="C568" s="143">
        <v>0</v>
      </c>
      <c r="D568" s="143">
        <v>0</v>
      </c>
      <c r="E568" s="11">
        <v>0</v>
      </c>
      <c r="F568" s="11">
        <v>0</v>
      </c>
      <c r="G568" s="11">
        <v>0</v>
      </c>
      <c r="H568" s="11">
        <v>0</v>
      </c>
      <c r="I568" s="243">
        <v>0</v>
      </c>
      <c r="J568" s="243">
        <v>0</v>
      </c>
      <c r="K568" s="142">
        <v>0</v>
      </c>
      <c r="L568" s="142">
        <v>0</v>
      </c>
      <c r="M568" s="208">
        <v>0</v>
      </c>
      <c r="N568" s="208">
        <v>0</v>
      </c>
      <c r="O568" s="142">
        <v>0</v>
      </c>
      <c r="P568" s="142">
        <v>0</v>
      </c>
      <c r="Q568" s="142">
        <v>0</v>
      </c>
      <c r="R568" s="142">
        <v>0</v>
      </c>
      <c r="S568" s="142">
        <v>0</v>
      </c>
      <c r="T568" s="142">
        <v>0</v>
      </c>
      <c r="U568" s="142">
        <v>0</v>
      </c>
      <c r="V568" s="142">
        <v>0</v>
      </c>
      <c r="W568" s="142">
        <v>0</v>
      </c>
      <c r="X568" s="11">
        <v>0</v>
      </c>
      <c r="Y568" s="247">
        <v>0</v>
      </c>
      <c r="Z568" s="256"/>
      <c r="AA568" s="252">
        <f t="shared" si="8"/>
        <v>0</v>
      </c>
    </row>
    <row r="569" spans="1:27" ht="12.75" customHeight="1" x14ac:dyDescent="0.2">
      <c r="A569" s="559"/>
      <c r="B569" s="147" t="s">
        <v>224</v>
      </c>
      <c r="C569" s="144">
        <v>0</v>
      </c>
      <c r="D569" s="144">
        <v>0</v>
      </c>
      <c r="E569" s="15">
        <v>0</v>
      </c>
      <c r="F569" s="15">
        <v>0</v>
      </c>
      <c r="G569" s="15">
        <v>0</v>
      </c>
      <c r="H569" s="15">
        <v>0</v>
      </c>
      <c r="I569" s="244">
        <v>0</v>
      </c>
      <c r="J569" s="244">
        <v>0</v>
      </c>
      <c r="K569" s="139">
        <v>0</v>
      </c>
      <c r="L569" s="139">
        <v>0</v>
      </c>
      <c r="M569" s="206">
        <v>0</v>
      </c>
      <c r="N569" s="206">
        <v>0</v>
      </c>
      <c r="O569" s="139">
        <v>0</v>
      </c>
      <c r="P569" s="139">
        <v>0</v>
      </c>
      <c r="Q569" s="139">
        <v>0</v>
      </c>
      <c r="R569" s="139">
        <v>0</v>
      </c>
      <c r="S569" s="139">
        <v>0</v>
      </c>
      <c r="T569" s="139">
        <v>0</v>
      </c>
      <c r="U569" s="139">
        <v>0</v>
      </c>
      <c r="V569" s="139">
        <v>0</v>
      </c>
      <c r="W569" s="139">
        <v>0</v>
      </c>
      <c r="X569" s="15">
        <v>0</v>
      </c>
      <c r="Y569" s="248">
        <v>0</v>
      </c>
      <c r="Z569" s="256"/>
      <c r="AA569" s="253">
        <f t="shared" si="8"/>
        <v>0</v>
      </c>
    </row>
    <row r="570" spans="1:27" ht="12.75" customHeight="1" x14ac:dyDescent="0.2">
      <c r="A570" s="559"/>
      <c r="B570" s="147" t="s">
        <v>225</v>
      </c>
      <c r="C570" s="144">
        <v>0</v>
      </c>
      <c r="D570" s="144">
        <v>0</v>
      </c>
      <c r="E570" s="15">
        <v>0</v>
      </c>
      <c r="F570" s="15">
        <v>0</v>
      </c>
      <c r="G570" s="15">
        <v>0</v>
      </c>
      <c r="H570" s="15">
        <v>0</v>
      </c>
      <c r="I570" s="244">
        <v>0</v>
      </c>
      <c r="J570" s="244">
        <v>0</v>
      </c>
      <c r="K570" s="139">
        <v>0</v>
      </c>
      <c r="L570" s="139">
        <v>0</v>
      </c>
      <c r="M570" s="206">
        <v>0</v>
      </c>
      <c r="N570" s="206">
        <v>0</v>
      </c>
      <c r="O570" s="139">
        <v>0</v>
      </c>
      <c r="P570" s="139">
        <v>0</v>
      </c>
      <c r="Q570" s="139">
        <v>0</v>
      </c>
      <c r="R570" s="139">
        <v>0</v>
      </c>
      <c r="S570" s="139">
        <v>0</v>
      </c>
      <c r="T570" s="139">
        <v>0</v>
      </c>
      <c r="U570" s="139">
        <v>0</v>
      </c>
      <c r="V570" s="139">
        <v>0</v>
      </c>
      <c r="W570" s="139">
        <v>0</v>
      </c>
      <c r="X570" s="15">
        <v>0</v>
      </c>
      <c r="Y570" s="248">
        <v>0</v>
      </c>
      <c r="Z570" s="256"/>
      <c r="AA570" s="253">
        <f t="shared" si="8"/>
        <v>0</v>
      </c>
    </row>
    <row r="571" spans="1:27" ht="12.75" customHeight="1" thickBot="1" x14ac:dyDescent="0.25">
      <c r="A571" s="560"/>
      <c r="B571" s="148" t="s">
        <v>226</v>
      </c>
      <c r="C571" s="145">
        <v>0</v>
      </c>
      <c r="D571" s="145">
        <v>0</v>
      </c>
      <c r="E571" s="140">
        <v>0</v>
      </c>
      <c r="F571" s="140">
        <v>0</v>
      </c>
      <c r="G571" s="140">
        <v>0</v>
      </c>
      <c r="H571" s="140">
        <v>0</v>
      </c>
      <c r="I571" s="245">
        <v>0</v>
      </c>
      <c r="J571" s="245">
        <v>0</v>
      </c>
      <c r="K571" s="141">
        <v>0</v>
      </c>
      <c r="L571" s="141">
        <v>0</v>
      </c>
      <c r="M571" s="207">
        <v>0</v>
      </c>
      <c r="N571" s="207">
        <v>0</v>
      </c>
      <c r="O571" s="141">
        <v>0</v>
      </c>
      <c r="P571" s="141">
        <v>0</v>
      </c>
      <c r="Q571" s="141">
        <v>0</v>
      </c>
      <c r="R571" s="141">
        <v>0</v>
      </c>
      <c r="S571" s="141">
        <v>0</v>
      </c>
      <c r="T571" s="141">
        <v>0</v>
      </c>
      <c r="U571" s="141">
        <v>0</v>
      </c>
      <c r="V571" s="141">
        <v>0</v>
      </c>
      <c r="W571" s="141">
        <v>0</v>
      </c>
      <c r="X571" s="140">
        <v>0</v>
      </c>
      <c r="Y571" s="249">
        <v>0</v>
      </c>
      <c r="Z571" s="256"/>
      <c r="AA571" s="254">
        <f t="shared" si="8"/>
        <v>0</v>
      </c>
    </row>
    <row r="572" spans="1:27" ht="12.75" customHeight="1" x14ac:dyDescent="0.2">
      <c r="A572" s="559" t="s">
        <v>453</v>
      </c>
      <c r="B572" s="146" t="s">
        <v>223</v>
      </c>
      <c r="C572" s="143">
        <v>18.9206905916</v>
      </c>
      <c r="D572" s="143">
        <v>18.9206905916</v>
      </c>
      <c r="E572" s="11">
        <v>18.394424473600001</v>
      </c>
      <c r="F572" s="11">
        <v>18.394424473600001</v>
      </c>
      <c r="G572" s="11">
        <v>11.2519309304</v>
      </c>
      <c r="H572" s="11">
        <v>11.2519309304</v>
      </c>
      <c r="I572" s="243">
        <v>34.026100263700002</v>
      </c>
      <c r="J572" s="243">
        <v>34.026100263700002</v>
      </c>
      <c r="K572" s="142">
        <v>8.9629657451900009</v>
      </c>
      <c r="L572" s="142">
        <v>8.9629657451900009</v>
      </c>
      <c r="M572" s="208">
        <v>6.3224189943200004</v>
      </c>
      <c r="N572" s="208">
        <v>6.3224189943200004</v>
      </c>
      <c r="O572" s="142">
        <v>70.042869450300003</v>
      </c>
      <c r="P572" s="142">
        <v>70.042869450300003</v>
      </c>
      <c r="Q572" s="142">
        <v>73.340357730289995</v>
      </c>
      <c r="R572" s="142">
        <v>73.340357730289995</v>
      </c>
      <c r="S572" s="142">
        <v>0</v>
      </c>
      <c r="T572" s="142">
        <v>0</v>
      </c>
      <c r="U572" s="142">
        <v>11.29082461446</v>
      </c>
      <c r="V572" s="142">
        <v>56.232861720000002</v>
      </c>
      <c r="W572" s="142">
        <v>26.5139160156</v>
      </c>
      <c r="X572" s="11">
        <v>1.580408</v>
      </c>
      <c r="Y572" s="247">
        <v>0</v>
      </c>
      <c r="Z572" s="256"/>
      <c r="AA572" s="252">
        <f t="shared" si="8"/>
        <v>25.136588117776522</v>
      </c>
    </row>
    <row r="573" spans="1:27" ht="12.75" customHeight="1" x14ac:dyDescent="0.2">
      <c r="A573" s="559"/>
      <c r="B573" s="147" t="s">
        <v>224</v>
      </c>
      <c r="C573" s="144">
        <v>26.269129136099998</v>
      </c>
      <c r="D573" s="144">
        <v>26.269129136099998</v>
      </c>
      <c r="E573" s="15">
        <v>26.351600358799999</v>
      </c>
      <c r="F573" s="15">
        <v>26.351600358799999</v>
      </c>
      <c r="G573" s="15">
        <v>0</v>
      </c>
      <c r="H573" s="15">
        <v>0</v>
      </c>
      <c r="I573" s="244">
        <v>0.53839917452800001</v>
      </c>
      <c r="J573" s="244">
        <v>0.53839917452800001</v>
      </c>
      <c r="K573" s="139">
        <v>0</v>
      </c>
      <c r="L573" s="139">
        <v>0</v>
      </c>
      <c r="M573" s="206">
        <v>8.2325565732699992</v>
      </c>
      <c r="N573" s="206">
        <v>8.2325565732699992</v>
      </c>
      <c r="O573" s="139">
        <v>0</v>
      </c>
      <c r="P573" s="139">
        <v>0</v>
      </c>
      <c r="Q573" s="139">
        <v>0</v>
      </c>
      <c r="R573" s="139">
        <v>0</v>
      </c>
      <c r="S573" s="139">
        <v>0</v>
      </c>
      <c r="T573" s="139">
        <v>0</v>
      </c>
      <c r="U573" s="139">
        <v>0</v>
      </c>
      <c r="V573" s="139">
        <v>55.890673920499999</v>
      </c>
      <c r="W573" s="139">
        <v>13.1975097656</v>
      </c>
      <c r="X573" s="15">
        <v>3.1502824</v>
      </c>
      <c r="Y573" s="248">
        <v>0</v>
      </c>
      <c r="Z573" s="256"/>
      <c r="AA573" s="253">
        <f t="shared" si="8"/>
        <v>8.4792102857172171</v>
      </c>
    </row>
    <row r="574" spans="1:27" ht="12.75" customHeight="1" x14ac:dyDescent="0.2">
      <c r="A574" s="559"/>
      <c r="B574" s="147" t="s">
        <v>225</v>
      </c>
      <c r="C574" s="144">
        <v>0</v>
      </c>
      <c r="D574" s="144">
        <v>0</v>
      </c>
      <c r="E574" s="15">
        <v>0</v>
      </c>
      <c r="F574" s="15">
        <v>0</v>
      </c>
      <c r="G574" s="15">
        <v>0</v>
      </c>
      <c r="H574" s="15">
        <v>0</v>
      </c>
      <c r="I574" s="244">
        <v>0</v>
      </c>
      <c r="J574" s="244">
        <v>0</v>
      </c>
      <c r="K574" s="139">
        <v>25.7852939703</v>
      </c>
      <c r="L574" s="139">
        <v>25.7852939703</v>
      </c>
      <c r="M574" s="206">
        <v>2.8863146551700001</v>
      </c>
      <c r="N574" s="206">
        <v>2.8863146551700001</v>
      </c>
      <c r="O574" s="139">
        <v>0</v>
      </c>
      <c r="P574" s="139">
        <v>0</v>
      </c>
      <c r="Q574" s="139">
        <v>4.5055509868400003</v>
      </c>
      <c r="R574" s="139">
        <v>4.5055509868400003</v>
      </c>
      <c r="S574" s="139">
        <v>0</v>
      </c>
      <c r="T574" s="139">
        <v>0</v>
      </c>
      <c r="U574" s="139">
        <v>0</v>
      </c>
      <c r="V574" s="139">
        <v>7.76283529028</v>
      </c>
      <c r="W574" s="139">
        <v>84.892089843799994</v>
      </c>
      <c r="X574" s="15">
        <v>0</v>
      </c>
      <c r="Y574" s="248">
        <v>1.1128715</v>
      </c>
      <c r="Z574" s="256"/>
      <c r="AA574" s="253">
        <f t="shared" si="8"/>
        <v>6.9618311242913045</v>
      </c>
    </row>
    <row r="575" spans="1:27" ht="12.75" customHeight="1" thickBot="1" x14ac:dyDescent="0.25">
      <c r="A575" s="560"/>
      <c r="B575" s="148" t="s">
        <v>226</v>
      </c>
      <c r="C575" s="145">
        <v>0</v>
      </c>
      <c r="D575" s="145">
        <v>0</v>
      </c>
      <c r="E575" s="140">
        <v>0</v>
      </c>
      <c r="F575" s="140">
        <v>0</v>
      </c>
      <c r="G575" s="140">
        <v>0</v>
      </c>
      <c r="H575" s="140">
        <v>0</v>
      </c>
      <c r="I575" s="245">
        <v>0</v>
      </c>
      <c r="J575" s="245">
        <v>0</v>
      </c>
      <c r="K575" s="141">
        <v>0</v>
      </c>
      <c r="L575" s="141">
        <v>0</v>
      </c>
      <c r="M575" s="207">
        <v>0</v>
      </c>
      <c r="N575" s="207">
        <v>0</v>
      </c>
      <c r="O575" s="141">
        <v>0</v>
      </c>
      <c r="P575" s="141">
        <v>0</v>
      </c>
      <c r="Q575" s="141">
        <v>0</v>
      </c>
      <c r="R575" s="141">
        <v>0</v>
      </c>
      <c r="S575" s="141">
        <v>1868.5262262799999</v>
      </c>
      <c r="T575" s="141">
        <v>1868.5262262799999</v>
      </c>
      <c r="U575" s="141">
        <v>0</v>
      </c>
      <c r="V575" s="141">
        <v>0</v>
      </c>
      <c r="W575" s="141">
        <v>0</v>
      </c>
      <c r="X575" s="140">
        <v>0</v>
      </c>
      <c r="Y575" s="249">
        <v>0</v>
      </c>
      <c r="Z575" s="256"/>
      <c r="AA575" s="254">
        <f t="shared" si="8"/>
        <v>162.48054141565217</v>
      </c>
    </row>
    <row r="576" spans="1:27" ht="12.75" customHeight="1" x14ac:dyDescent="0.2">
      <c r="A576" s="559" t="s">
        <v>454</v>
      </c>
      <c r="B576" s="146" t="s">
        <v>223</v>
      </c>
      <c r="C576" s="143">
        <v>39.514833305499998</v>
      </c>
      <c r="D576" s="143">
        <v>39.514833305499998</v>
      </c>
      <c r="E576" s="11">
        <v>60.561667708199998</v>
      </c>
      <c r="F576" s="11">
        <v>60.561667708199998</v>
      </c>
      <c r="G576" s="11">
        <v>133.396349114</v>
      </c>
      <c r="H576" s="11">
        <v>133.396349114</v>
      </c>
      <c r="I576" s="243">
        <v>18.359411851400001</v>
      </c>
      <c r="J576" s="243">
        <v>18.359411851400001</v>
      </c>
      <c r="K576" s="142">
        <v>68.722167968700006</v>
      </c>
      <c r="L576" s="142">
        <v>68.722167968700006</v>
      </c>
      <c r="M576" s="208">
        <v>37.226899245699997</v>
      </c>
      <c r="N576" s="208">
        <v>37.226899245699997</v>
      </c>
      <c r="O576" s="142">
        <v>26.488068953799999</v>
      </c>
      <c r="P576" s="142">
        <v>26.488068953799999</v>
      </c>
      <c r="Q576" s="142">
        <v>58.0715460527</v>
      </c>
      <c r="R576" s="142">
        <v>58.0715460527</v>
      </c>
      <c r="S576" s="142">
        <v>3.1085382029400002</v>
      </c>
      <c r="T576" s="142">
        <v>3.1085382029400002</v>
      </c>
      <c r="U576" s="142">
        <v>0</v>
      </c>
      <c r="V576" s="142">
        <v>19.248032692799999</v>
      </c>
      <c r="W576" s="142">
        <v>24.628557477600001</v>
      </c>
      <c r="X576" s="11">
        <v>15.3356049</v>
      </c>
      <c r="Y576" s="247">
        <v>3.3386144999999998</v>
      </c>
      <c r="Z576" s="256"/>
      <c r="AA576" s="252">
        <f t="shared" si="8"/>
        <v>41.454338016360005</v>
      </c>
    </row>
    <row r="577" spans="1:27" ht="12.75" customHeight="1" x14ac:dyDescent="0.2">
      <c r="A577" s="559"/>
      <c r="B577" s="147" t="s">
        <v>224</v>
      </c>
      <c r="C577" s="144">
        <v>8.8977805397900003</v>
      </c>
      <c r="D577" s="144">
        <v>8.8977805397900003</v>
      </c>
      <c r="E577" s="15">
        <v>37.734695512800002</v>
      </c>
      <c r="F577" s="15">
        <v>37.734695512800002</v>
      </c>
      <c r="G577" s="15">
        <v>0</v>
      </c>
      <c r="H577" s="15">
        <v>0</v>
      </c>
      <c r="I577" s="244">
        <v>0</v>
      </c>
      <c r="J577" s="244">
        <v>0</v>
      </c>
      <c r="K577" s="139">
        <v>0</v>
      </c>
      <c r="L577" s="139">
        <v>0</v>
      </c>
      <c r="M577" s="206">
        <v>0</v>
      </c>
      <c r="N577" s="206">
        <v>0</v>
      </c>
      <c r="O577" s="139">
        <v>0</v>
      </c>
      <c r="P577" s="139">
        <v>0</v>
      </c>
      <c r="Q577" s="139">
        <v>0.10012335526299999</v>
      </c>
      <c r="R577" s="139">
        <v>0.10012335526299999</v>
      </c>
      <c r="S577" s="139">
        <v>0</v>
      </c>
      <c r="T577" s="139">
        <v>0</v>
      </c>
      <c r="U577" s="139">
        <v>0</v>
      </c>
      <c r="V577" s="139">
        <v>0.49353929981599998</v>
      </c>
      <c r="W577" s="139">
        <v>0</v>
      </c>
      <c r="X577" s="15">
        <v>8.1496435999999992</v>
      </c>
      <c r="Y577" s="248">
        <v>41.09064</v>
      </c>
      <c r="Z577" s="256"/>
      <c r="AA577" s="253">
        <f t="shared" si="8"/>
        <v>6.2260444224140006</v>
      </c>
    </row>
    <row r="578" spans="1:27" ht="12.75" customHeight="1" x14ac:dyDescent="0.2">
      <c r="A578" s="559"/>
      <c r="B578" s="147" t="s">
        <v>225</v>
      </c>
      <c r="C578" s="144">
        <v>0</v>
      </c>
      <c r="D578" s="144">
        <v>0</v>
      </c>
      <c r="E578" s="15">
        <v>13.4406641764</v>
      </c>
      <c r="F578" s="15">
        <v>13.4406641764</v>
      </c>
      <c r="G578" s="15">
        <v>2.853515625</v>
      </c>
      <c r="H578" s="15">
        <v>2.853515625</v>
      </c>
      <c r="I578" s="244">
        <v>7.3491487323099998</v>
      </c>
      <c r="J578" s="244">
        <v>7.3491487323099998</v>
      </c>
      <c r="K578" s="139">
        <v>9.0361328124900009</v>
      </c>
      <c r="L578" s="139">
        <v>9.0361328124900009</v>
      </c>
      <c r="M578" s="206">
        <v>1.80394665948</v>
      </c>
      <c r="N578" s="206">
        <v>1.80394665948</v>
      </c>
      <c r="O578" s="139">
        <v>3.0396144701100001</v>
      </c>
      <c r="P578" s="139">
        <v>3.0396144701100001</v>
      </c>
      <c r="Q578" s="139">
        <v>0</v>
      </c>
      <c r="R578" s="139">
        <v>0</v>
      </c>
      <c r="S578" s="139">
        <v>0</v>
      </c>
      <c r="T578" s="139">
        <v>0</v>
      </c>
      <c r="U578" s="139">
        <v>0</v>
      </c>
      <c r="V578" s="139">
        <v>0</v>
      </c>
      <c r="W578" s="139">
        <v>4.7898297990899996</v>
      </c>
      <c r="X578" s="15">
        <v>5.8749808999999997</v>
      </c>
      <c r="Y578" s="248">
        <v>0</v>
      </c>
      <c r="Z578" s="256"/>
      <c r="AA578" s="253">
        <f t="shared" si="8"/>
        <v>3.7265589413334781</v>
      </c>
    </row>
    <row r="579" spans="1:27" ht="12.75" customHeight="1" thickBot="1" x14ac:dyDescent="0.25">
      <c r="A579" s="560"/>
      <c r="B579" s="148" t="s">
        <v>226</v>
      </c>
      <c r="C579" s="145">
        <v>0</v>
      </c>
      <c r="D579" s="145">
        <v>0</v>
      </c>
      <c r="E579" s="140">
        <v>0</v>
      </c>
      <c r="F579" s="140">
        <v>0</v>
      </c>
      <c r="G579" s="140">
        <v>0</v>
      </c>
      <c r="H579" s="140">
        <v>0</v>
      </c>
      <c r="I579" s="245">
        <v>0</v>
      </c>
      <c r="J579" s="245">
        <v>0</v>
      </c>
      <c r="K579" s="141">
        <v>13.593831380199999</v>
      </c>
      <c r="L579" s="141">
        <v>13.593831380199999</v>
      </c>
      <c r="M579" s="207">
        <v>0</v>
      </c>
      <c r="N579" s="207">
        <v>0</v>
      </c>
      <c r="O579" s="141">
        <v>0</v>
      </c>
      <c r="P579" s="141">
        <v>0</v>
      </c>
      <c r="Q579" s="141">
        <v>0</v>
      </c>
      <c r="R579" s="141">
        <v>0</v>
      </c>
      <c r="S579" s="141">
        <v>0</v>
      </c>
      <c r="T579" s="141">
        <v>0</v>
      </c>
      <c r="U579" s="141">
        <v>0</v>
      </c>
      <c r="V579" s="141">
        <v>0</v>
      </c>
      <c r="W579" s="141">
        <v>0</v>
      </c>
      <c r="X579" s="140">
        <v>0</v>
      </c>
      <c r="Y579" s="249">
        <v>0</v>
      </c>
      <c r="Z579" s="256"/>
      <c r="AA579" s="254">
        <f t="shared" si="8"/>
        <v>1.1820722939304347</v>
      </c>
    </row>
    <row r="580" spans="1:27" ht="12.75" customHeight="1" x14ac:dyDescent="0.2">
      <c r="A580" s="559" t="s">
        <v>455</v>
      </c>
      <c r="B580" s="146" t="s">
        <v>223</v>
      </c>
      <c r="C580" s="143">
        <v>485.47971416899998</v>
      </c>
      <c r="D580" s="143">
        <v>485.47971416899998</v>
      </c>
      <c r="E580" s="11">
        <v>864.15003508200004</v>
      </c>
      <c r="F580" s="11">
        <v>864.15003508200004</v>
      </c>
      <c r="G580" s="11">
        <v>584.31810291270006</v>
      </c>
      <c r="H580" s="11">
        <v>584.31810291270006</v>
      </c>
      <c r="I580" s="243">
        <v>602.02448452700003</v>
      </c>
      <c r="J580" s="243">
        <v>602.02448452700003</v>
      </c>
      <c r="K580" s="142">
        <v>1158.3338614720001</v>
      </c>
      <c r="L580" s="142">
        <v>1158.3338614720001</v>
      </c>
      <c r="M580" s="208">
        <v>1938.5349030807999</v>
      </c>
      <c r="N580" s="208">
        <v>1938.5349030807999</v>
      </c>
      <c r="O580" s="142">
        <v>1511.7834050229999</v>
      </c>
      <c r="P580" s="142">
        <v>1511.7834050229999</v>
      </c>
      <c r="Q580" s="142">
        <v>3134.8142856300001</v>
      </c>
      <c r="R580" s="142">
        <v>3134.8142856300001</v>
      </c>
      <c r="S580" s="142">
        <v>1373.7490274899999</v>
      </c>
      <c r="T580" s="142">
        <v>1373.7490274899999</v>
      </c>
      <c r="U580" s="142">
        <v>747.10889869870005</v>
      </c>
      <c r="V580" s="142">
        <v>699.89999410099995</v>
      </c>
      <c r="W580" s="142">
        <v>912.23819313900003</v>
      </c>
      <c r="X580" s="11">
        <v>770.46023439999999</v>
      </c>
      <c r="Y580" s="247">
        <v>220.13936340000001</v>
      </c>
      <c r="Z580" s="256"/>
      <c r="AA580" s="252">
        <f t="shared" si="8"/>
        <v>1158.9661879352916</v>
      </c>
    </row>
    <row r="581" spans="1:27" ht="12.75" customHeight="1" x14ac:dyDescent="0.2">
      <c r="A581" s="559"/>
      <c r="B581" s="147" t="s">
        <v>224</v>
      </c>
      <c r="C581" s="144">
        <v>0</v>
      </c>
      <c r="D581" s="144">
        <v>0</v>
      </c>
      <c r="E581" s="15">
        <v>0</v>
      </c>
      <c r="F581" s="15">
        <v>0</v>
      </c>
      <c r="G581" s="15">
        <v>0</v>
      </c>
      <c r="H581" s="15">
        <v>0</v>
      </c>
      <c r="I581" s="244">
        <v>0</v>
      </c>
      <c r="J581" s="244">
        <v>0</v>
      </c>
      <c r="K581" s="139">
        <v>10.3004954268</v>
      </c>
      <c r="L581" s="139">
        <v>10.3004954268</v>
      </c>
      <c r="M581" s="206">
        <v>0</v>
      </c>
      <c r="N581" s="206">
        <v>0</v>
      </c>
      <c r="O581" s="139">
        <v>0</v>
      </c>
      <c r="P581" s="139">
        <v>0</v>
      </c>
      <c r="Q581" s="139">
        <v>0</v>
      </c>
      <c r="R581" s="139">
        <v>0</v>
      </c>
      <c r="S581" s="139">
        <v>0</v>
      </c>
      <c r="T581" s="139">
        <v>0</v>
      </c>
      <c r="U581" s="139">
        <v>0</v>
      </c>
      <c r="V581" s="139">
        <v>0</v>
      </c>
      <c r="W581" s="139">
        <v>0</v>
      </c>
      <c r="X581" s="15">
        <v>0</v>
      </c>
      <c r="Y581" s="248">
        <v>0</v>
      </c>
      <c r="Z581" s="256"/>
      <c r="AA581" s="253">
        <f t="shared" ref="AA581:AA616" si="9">AVERAGE(C581:Y581)</f>
        <v>0.89569525450434784</v>
      </c>
    </row>
    <row r="582" spans="1:27" ht="12.75" customHeight="1" x14ac:dyDescent="0.2">
      <c r="A582" s="559"/>
      <c r="B582" s="147" t="s">
        <v>225</v>
      </c>
      <c r="C582" s="144">
        <v>66.063356081400002</v>
      </c>
      <c r="D582" s="144">
        <v>66.063356081400002</v>
      </c>
      <c r="E582" s="15">
        <v>45.240781934399998</v>
      </c>
      <c r="F582" s="15">
        <v>45.240781934399998</v>
      </c>
      <c r="G582" s="15">
        <v>8.5980931332299999</v>
      </c>
      <c r="H582" s="15">
        <v>8.5980931332299999</v>
      </c>
      <c r="I582" s="244">
        <v>15.566310490899999</v>
      </c>
      <c r="J582" s="244">
        <v>15.566310490899999</v>
      </c>
      <c r="K582" s="139">
        <v>145.08051118826</v>
      </c>
      <c r="L582" s="139">
        <v>145.08051118826</v>
      </c>
      <c r="M582" s="206">
        <v>168.19206830000999</v>
      </c>
      <c r="N582" s="206">
        <v>168.19206830000999</v>
      </c>
      <c r="O582" s="139">
        <v>175.81669006384001</v>
      </c>
      <c r="P582" s="139">
        <v>175.81669006384001</v>
      </c>
      <c r="Q582" s="139">
        <v>376.45833347048199</v>
      </c>
      <c r="R582" s="139">
        <v>376.45833347048199</v>
      </c>
      <c r="S582" s="139">
        <v>58.627054007700004</v>
      </c>
      <c r="T582" s="139">
        <v>58.627054007700004</v>
      </c>
      <c r="U582" s="139">
        <v>97.781232565699995</v>
      </c>
      <c r="V582" s="139">
        <v>233.56412546000001</v>
      </c>
      <c r="W582" s="139">
        <v>298.16020030599998</v>
      </c>
      <c r="X582" s="15">
        <v>129.15423730000001</v>
      </c>
      <c r="Y582" s="248">
        <v>40.996295600000003</v>
      </c>
      <c r="Z582" s="256"/>
      <c r="AA582" s="253">
        <f t="shared" si="9"/>
        <v>126.91054298139755</v>
      </c>
    </row>
    <row r="583" spans="1:27" ht="12.75" customHeight="1" thickBot="1" x14ac:dyDescent="0.25">
      <c r="A583" s="560"/>
      <c r="B583" s="148" t="s">
        <v>226</v>
      </c>
      <c r="C583" s="145">
        <v>0</v>
      </c>
      <c r="D583" s="145">
        <v>0</v>
      </c>
      <c r="E583" s="140">
        <v>0</v>
      </c>
      <c r="F583" s="140">
        <v>0</v>
      </c>
      <c r="G583" s="140">
        <v>0</v>
      </c>
      <c r="H583" s="140">
        <v>0</v>
      </c>
      <c r="I583" s="245">
        <v>715.55005944300001</v>
      </c>
      <c r="J583" s="245">
        <v>715.55005944300001</v>
      </c>
      <c r="K583" s="141">
        <v>619.91652581899996</v>
      </c>
      <c r="L583" s="141">
        <v>619.91652581899996</v>
      </c>
      <c r="M583" s="207">
        <v>60.698721042400003</v>
      </c>
      <c r="N583" s="207">
        <v>60.698721042400003</v>
      </c>
      <c r="O583" s="141">
        <v>0</v>
      </c>
      <c r="P583" s="141">
        <v>0</v>
      </c>
      <c r="Q583" s="141">
        <v>134.069250238</v>
      </c>
      <c r="R583" s="141">
        <v>134.069250238</v>
      </c>
      <c r="S583" s="141">
        <v>600.38302205499997</v>
      </c>
      <c r="T583" s="141">
        <v>600.38302205499997</v>
      </c>
      <c r="U583" s="141">
        <v>158.83771362900001</v>
      </c>
      <c r="V583" s="141">
        <v>0</v>
      </c>
      <c r="W583" s="141">
        <v>4234.0843882099998</v>
      </c>
      <c r="X583" s="140">
        <v>42.631538999999997</v>
      </c>
      <c r="Y583" s="249">
        <v>0</v>
      </c>
      <c r="Z583" s="256"/>
      <c r="AA583" s="254">
        <f t="shared" si="9"/>
        <v>378.1212520884261</v>
      </c>
    </row>
    <row r="584" spans="1:27" ht="12.75" customHeight="1" x14ac:dyDescent="0.2">
      <c r="A584" s="559" t="s">
        <v>456</v>
      </c>
      <c r="B584" s="146" t="s">
        <v>223</v>
      </c>
      <c r="C584" s="143">
        <v>0</v>
      </c>
      <c r="D584" s="143">
        <v>0</v>
      </c>
      <c r="E584" s="11">
        <v>0</v>
      </c>
      <c r="F584" s="11">
        <v>0</v>
      </c>
      <c r="G584" s="11">
        <v>0</v>
      </c>
      <c r="H584" s="11">
        <v>0</v>
      </c>
      <c r="I584" s="243">
        <v>0</v>
      </c>
      <c r="J584" s="243">
        <v>0</v>
      </c>
      <c r="K584" s="142">
        <v>0</v>
      </c>
      <c r="L584" s="142">
        <v>0</v>
      </c>
      <c r="M584" s="208">
        <v>0</v>
      </c>
      <c r="N584" s="208">
        <v>0</v>
      </c>
      <c r="O584" s="142">
        <v>0</v>
      </c>
      <c r="P584" s="142">
        <v>0</v>
      </c>
      <c r="Q584" s="142">
        <v>0</v>
      </c>
      <c r="R584" s="142">
        <v>0</v>
      </c>
      <c r="S584" s="142">
        <v>0</v>
      </c>
      <c r="T584" s="142">
        <v>0</v>
      </c>
      <c r="U584" s="142">
        <v>0</v>
      </c>
      <c r="V584" s="142">
        <v>0</v>
      </c>
      <c r="W584" s="142">
        <v>0</v>
      </c>
      <c r="X584" s="11">
        <v>0</v>
      </c>
      <c r="Y584" s="247">
        <v>0</v>
      </c>
      <c r="Z584" s="256"/>
      <c r="AA584" s="252">
        <f t="shared" si="9"/>
        <v>0</v>
      </c>
    </row>
    <row r="585" spans="1:27" ht="12.75" customHeight="1" x14ac:dyDescent="0.2">
      <c r="A585" s="559"/>
      <c r="B585" s="147" t="s">
        <v>224</v>
      </c>
      <c r="C585" s="144">
        <v>0</v>
      </c>
      <c r="D585" s="144">
        <v>0</v>
      </c>
      <c r="E585" s="15">
        <v>0</v>
      </c>
      <c r="F585" s="15">
        <v>0</v>
      </c>
      <c r="G585" s="15">
        <v>0</v>
      </c>
      <c r="H585" s="15">
        <v>0</v>
      </c>
      <c r="I585" s="244">
        <v>0</v>
      </c>
      <c r="J585" s="244">
        <v>0</v>
      </c>
      <c r="K585" s="139">
        <v>0</v>
      </c>
      <c r="L585" s="139">
        <v>0</v>
      </c>
      <c r="M585" s="206">
        <v>0</v>
      </c>
      <c r="N585" s="206">
        <v>0</v>
      </c>
      <c r="O585" s="139">
        <v>0</v>
      </c>
      <c r="P585" s="139">
        <v>0</v>
      </c>
      <c r="Q585" s="139">
        <v>0</v>
      </c>
      <c r="R585" s="139">
        <v>0</v>
      </c>
      <c r="S585" s="139">
        <v>0</v>
      </c>
      <c r="T585" s="139">
        <v>0</v>
      </c>
      <c r="U585" s="139">
        <v>0</v>
      </c>
      <c r="V585" s="139">
        <v>0</v>
      </c>
      <c r="W585" s="139">
        <v>0</v>
      </c>
      <c r="X585" s="15">
        <v>0</v>
      </c>
      <c r="Y585" s="248">
        <v>0</v>
      </c>
      <c r="Z585" s="256"/>
      <c r="AA585" s="253">
        <f t="shared" si="9"/>
        <v>0</v>
      </c>
    </row>
    <row r="586" spans="1:27" ht="12.75" customHeight="1" x14ac:dyDescent="0.2">
      <c r="A586" s="559"/>
      <c r="B586" s="147" t="s">
        <v>225</v>
      </c>
      <c r="C586" s="144">
        <v>0</v>
      </c>
      <c r="D586" s="144">
        <v>0</v>
      </c>
      <c r="E586" s="15">
        <v>0</v>
      </c>
      <c r="F586" s="15">
        <v>0</v>
      </c>
      <c r="G586" s="15">
        <v>0.118896484375</v>
      </c>
      <c r="H586" s="15">
        <v>0.118896484375</v>
      </c>
      <c r="I586" s="244">
        <v>0.18711577868900001</v>
      </c>
      <c r="J586" s="244">
        <v>0.18711577868900001</v>
      </c>
      <c r="K586" s="139">
        <v>0</v>
      </c>
      <c r="L586" s="139">
        <v>0</v>
      </c>
      <c r="M586" s="206">
        <v>0</v>
      </c>
      <c r="N586" s="206">
        <v>0</v>
      </c>
      <c r="O586" s="139">
        <v>0</v>
      </c>
      <c r="P586" s="139">
        <v>0</v>
      </c>
      <c r="Q586" s="139">
        <v>0</v>
      </c>
      <c r="R586" s="139">
        <v>0</v>
      </c>
      <c r="S586" s="139">
        <v>0</v>
      </c>
      <c r="T586" s="139">
        <v>0</v>
      </c>
      <c r="U586" s="139">
        <v>0</v>
      </c>
      <c r="V586" s="139">
        <v>0</v>
      </c>
      <c r="W586" s="139">
        <v>0</v>
      </c>
      <c r="X586" s="15">
        <v>0</v>
      </c>
      <c r="Y586" s="248">
        <v>0</v>
      </c>
      <c r="Z586" s="256"/>
      <c r="AA586" s="253">
        <f t="shared" si="9"/>
        <v>2.6609762005565217E-2</v>
      </c>
    </row>
    <row r="587" spans="1:27" ht="12.75" customHeight="1" thickBot="1" x14ac:dyDescent="0.25">
      <c r="A587" s="560"/>
      <c r="B587" s="148" t="s">
        <v>226</v>
      </c>
      <c r="C587" s="145">
        <v>0</v>
      </c>
      <c r="D587" s="145">
        <v>0</v>
      </c>
      <c r="E587" s="140">
        <v>0</v>
      </c>
      <c r="F587" s="140">
        <v>0</v>
      </c>
      <c r="G587" s="140">
        <v>0</v>
      </c>
      <c r="H587" s="140">
        <v>0</v>
      </c>
      <c r="I587" s="245">
        <v>0</v>
      </c>
      <c r="J587" s="245">
        <v>0</v>
      </c>
      <c r="K587" s="141">
        <v>0</v>
      </c>
      <c r="L587" s="141">
        <v>0</v>
      </c>
      <c r="M587" s="207">
        <v>0</v>
      </c>
      <c r="N587" s="207">
        <v>0</v>
      </c>
      <c r="O587" s="141">
        <v>0</v>
      </c>
      <c r="P587" s="141">
        <v>0</v>
      </c>
      <c r="Q587" s="141">
        <v>0</v>
      </c>
      <c r="R587" s="141">
        <v>0</v>
      </c>
      <c r="S587" s="141">
        <v>0</v>
      </c>
      <c r="T587" s="141">
        <v>0</v>
      </c>
      <c r="U587" s="141">
        <v>0</v>
      </c>
      <c r="V587" s="141">
        <v>0.991847991943</v>
      </c>
      <c r="W587" s="141">
        <v>0</v>
      </c>
      <c r="X587" s="140">
        <v>0</v>
      </c>
      <c r="Y587" s="249">
        <v>0</v>
      </c>
      <c r="Z587" s="256"/>
      <c r="AA587" s="254">
        <f t="shared" si="9"/>
        <v>4.3123825736652174E-2</v>
      </c>
    </row>
    <row r="588" spans="1:27" ht="12.75" customHeight="1" x14ac:dyDescent="0.2">
      <c r="A588" s="559" t="s">
        <v>457</v>
      </c>
      <c r="B588" s="146" t="s">
        <v>223</v>
      </c>
      <c r="C588" s="143">
        <v>204.137530566659</v>
      </c>
      <c r="D588" s="143">
        <v>204.137530566659</v>
      </c>
      <c r="E588" s="11">
        <v>137.848870482</v>
      </c>
      <c r="F588" s="11">
        <v>137.848870482</v>
      </c>
      <c r="G588" s="11">
        <v>53.488239694050002</v>
      </c>
      <c r="H588" s="11">
        <v>53.488239694050002</v>
      </c>
      <c r="I588" s="243">
        <v>39.592529296899997</v>
      </c>
      <c r="J588" s="243">
        <v>39.592529296899997</v>
      </c>
      <c r="K588" s="142">
        <v>186.317784926</v>
      </c>
      <c r="L588" s="142">
        <v>186.317784926</v>
      </c>
      <c r="M588" s="208">
        <v>37.829464285699999</v>
      </c>
      <c r="N588" s="208">
        <v>37.829464285699999</v>
      </c>
      <c r="O588" s="142">
        <v>17.732561384</v>
      </c>
      <c r="P588" s="142">
        <v>17.732561384</v>
      </c>
      <c r="Q588" s="142">
        <v>9.6670121173499997</v>
      </c>
      <c r="R588" s="142">
        <v>9.6670121173499997</v>
      </c>
      <c r="S588" s="142">
        <v>28.703647363999998</v>
      </c>
      <c r="T588" s="142">
        <v>28.703647363999998</v>
      </c>
      <c r="U588" s="142">
        <v>1.34430782497</v>
      </c>
      <c r="V588" s="142">
        <v>11.2385132611</v>
      </c>
      <c r="W588" s="142">
        <v>47.939062499999999</v>
      </c>
      <c r="X588" s="11">
        <v>72.288210599999999</v>
      </c>
      <c r="Y588" s="247">
        <v>38.016989000000002</v>
      </c>
      <c r="Z588" s="256"/>
      <c r="AA588" s="252">
        <f t="shared" si="9"/>
        <v>69.628798409538618</v>
      </c>
    </row>
    <row r="589" spans="1:27" ht="12.75" customHeight="1" x14ac:dyDescent="0.2">
      <c r="A589" s="559"/>
      <c r="B589" s="147" t="s">
        <v>224</v>
      </c>
      <c r="C589" s="144">
        <v>15.535807291699999</v>
      </c>
      <c r="D589" s="144">
        <v>15.535807291699999</v>
      </c>
      <c r="E589" s="15">
        <v>14.769521837299999</v>
      </c>
      <c r="F589" s="15">
        <v>14.769521837299999</v>
      </c>
      <c r="G589" s="15">
        <v>110.40676944800001</v>
      </c>
      <c r="H589" s="15">
        <v>110.40676944800001</v>
      </c>
      <c r="I589" s="244">
        <v>123.798677884529</v>
      </c>
      <c r="J589" s="244">
        <v>123.798677884529</v>
      </c>
      <c r="K589" s="139">
        <v>292.56927849229999</v>
      </c>
      <c r="L589" s="139">
        <v>292.56927849229999</v>
      </c>
      <c r="M589" s="206">
        <v>202.89854910670999</v>
      </c>
      <c r="N589" s="206">
        <v>202.89854910670999</v>
      </c>
      <c r="O589" s="139">
        <v>152.07426525282</v>
      </c>
      <c r="P589" s="139">
        <v>152.07426525282</v>
      </c>
      <c r="Q589" s="139">
        <v>124.5646922829</v>
      </c>
      <c r="R589" s="139">
        <v>124.5646922829</v>
      </c>
      <c r="S589" s="139">
        <v>145.86839745899999</v>
      </c>
      <c r="T589" s="139">
        <v>145.86839745899999</v>
      </c>
      <c r="U589" s="139">
        <v>153.19224108430001</v>
      </c>
      <c r="V589" s="139">
        <v>149.79495486600001</v>
      </c>
      <c r="W589" s="139">
        <v>169.284814453</v>
      </c>
      <c r="X589" s="15">
        <v>228.4994892</v>
      </c>
      <c r="Y589" s="248">
        <v>148.32129080000001</v>
      </c>
      <c r="Z589" s="256"/>
      <c r="AA589" s="253">
        <f t="shared" si="9"/>
        <v>139.74194384842684</v>
      </c>
    </row>
    <row r="590" spans="1:27" ht="12.75" customHeight="1" x14ac:dyDescent="0.2">
      <c r="A590" s="559"/>
      <c r="B590" s="147" t="s">
        <v>225</v>
      </c>
      <c r="C590" s="144">
        <v>42.723470052035999</v>
      </c>
      <c r="D590" s="144">
        <v>42.723470052035999</v>
      </c>
      <c r="E590" s="15">
        <v>44.473588102370002</v>
      </c>
      <c r="F590" s="15">
        <v>44.473588102370002</v>
      </c>
      <c r="G590" s="15">
        <v>55.282099962090001</v>
      </c>
      <c r="H590" s="15">
        <v>55.282099962090001</v>
      </c>
      <c r="I590" s="244">
        <v>31.80023662864</v>
      </c>
      <c r="J590" s="244">
        <v>31.80023662864</v>
      </c>
      <c r="K590" s="139">
        <v>180.02326516479999</v>
      </c>
      <c r="L590" s="139">
        <v>180.02326516479999</v>
      </c>
      <c r="M590" s="206">
        <v>18.778850446410001</v>
      </c>
      <c r="N590" s="206">
        <v>18.778850446410001</v>
      </c>
      <c r="O590" s="139">
        <v>100.66116071448999</v>
      </c>
      <c r="P590" s="139">
        <v>100.66116071448999</v>
      </c>
      <c r="Q590" s="139">
        <v>10.601903236096</v>
      </c>
      <c r="R590" s="139">
        <v>10.601903236096</v>
      </c>
      <c r="S590" s="139">
        <v>0</v>
      </c>
      <c r="T590" s="139">
        <v>0</v>
      </c>
      <c r="U590" s="139">
        <v>0.633680418134</v>
      </c>
      <c r="V590" s="139">
        <v>0</v>
      </c>
      <c r="W590" s="139">
        <v>4.3516113281299997</v>
      </c>
      <c r="X590" s="15">
        <v>11.2552524</v>
      </c>
      <c r="Y590" s="248">
        <v>18.289135699999999</v>
      </c>
      <c r="Z590" s="256"/>
      <c r="AA590" s="253">
        <f t="shared" si="9"/>
        <v>43.618209933049044</v>
      </c>
    </row>
    <row r="591" spans="1:27" ht="12.75" customHeight="1" thickBot="1" x14ac:dyDescent="0.25">
      <c r="A591" s="560"/>
      <c r="B591" s="148" t="s">
        <v>226</v>
      </c>
      <c r="C591" s="145">
        <v>0</v>
      </c>
      <c r="D591" s="145">
        <v>0</v>
      </c>
      <c r="E591" s="140">
        <v>0</v>
      </c>
      <c r="F591" s="140">
        <v>0</v>
      </c>
      <c r="G591" s="140">
        <v>30.872610538499998</v>
      </c>
      <c r="H591" s="140">
        <v>30.872610538499998</v>
      </c>
      <c r="I591" s="245">
        <v>0</v>
      </c>
      <c r="J591" s="245">
        <v>0</v>
      </c>
      <c r="K591" s="141">
        <v>1044.2608283500001</v>
      </c>
      <c r="L591" s="141">
        <v>1044.2608283500001</v>
      </c>
      <c r="M591" s="207">
        <v>53.510212053499998</v>
      </c>
      <c r="N591" s="207">
        <v>53.510212053499998</v>
      </c>
      <c r="O591" s="141">
        <v>9164.8354259200005</v>
      </c>
      <c r="P591" s="141">
        <v>9164.8354259200005</v>
      </c>
      <c r="Q591" s="141">
        <v>523.85023941600002</v>
      </c>
      <c r="R591" s="141">
        <v>523.85023941600002</v>
      </c>
      <c r="S591" s="141">
        <v>0</v>
      </c>
      <c r="T591" s="141">
        <v>0</v>
      </c>
      <c r="U591" s="141">
        <v>8.4490722417799997</v>
      </c>
      <c r="V591" s="141">
        <v>0</v>
      </c>
      <c r="W591" s="141">
        <v>551.58457031199998</v>
      </c>
      <c r="X591" s="140">
        <v>9.3793769999999999</v>
      </c>
      <c r="Y591" s="249">
        <v>7.6813285000000002</v>
      </c>
      <c r="Z591" s="256"/>
      <c r="AA591" s="254">
        <f t="shared" si="9"/>
        <v>965.72839046129468</v>
      </c>
    </row>
    <row r="592" spans="1:27" ht="12.75" customHeight="1" x14ac:dyDescent="0.2">
      <c r="A592" s="559" t="s">
        <v>458</v>
      </c>
      <c r="B592" s="146" t="s">
        <v>223</v>
      </c>
      <c r="C592" s="143">
        <v>45.854410807299999</v>
      </c>
      <c r="D592" s="143">
        <v>45.854410807299999</v>
      </c>
      <c r="E592" s="11">
        <v>37.759544876500001</v>
      </c>
      <c r="F592" s="11">
        <v>37.759544876500001</v>
      </c>
      <c r="G592" s="11">
        <v>26.561980551800001</v>
      </c>
      <c r="H592" s="11">
        <v>26.561980551800001</v>
      </c>
      <c r="I592" s="243">
        <v>8.45079627404</v>
      </c>
      <c r="J592" s="243">
        <v>8.45079627404</v>
      </c>
      <c r="K592" s="142">
        <v>47.964240578999998</v>
      </c>
      <c r="L592" s="142">
        <v>47.964240578999998</v>
      </c>
      <c r="M592" s="208">
        <v>23.658513144800001</v>
      </c>
      <c r="N592" s="208">
        <v>23.658513144800001</v>
      </c>
      <c r="O592" s="142">
        <v>71.067259579709997</v>
      </c>
      <c r="P592" s="142">
        <v>71.067259579709997</v>
      </c>
      <c r="Q592" s="142">
        <v>5.8222489096499999</v>
      </c>
      <c r="R592" s="142">
        <v>5.8222489096499999</v>
      </c>
      <c r="S592" s="142">
        <v>19.672692995559999</v>
      </c>
      <c r="T592" s="142">
        <v>19.672692995559999</v>
      </c>
      <c r="U592" s="142">
        <v>35.807472065100001</v>
      </c>
      <c r="V592" s="142">
        <v>6.5653054229899999</v>
      </c>
      <c r="W592" s="142">
        <v>34.099511718700001</v>
      </c>
      <c r="X592" s="11">
        <v>27.858241599999999</v>
      </c>
      <c r="Y592" s="247">
        <v>26.264576099999999</v>
      </c>
      <c r="Z592" s="256"/>
      <c r="AA592" s="252">
        <f t="shared" si="9"/>
        <v>30.618194884500436</v>
      </c>
    </row>
    <row r="593" spans="1:27" ht="12.75" customHeight="1" x14ac:dyDescent="0.2">
      <c r="A593" s="559"/>
      <c r="B593" s="147" t="s">
        <v>224</v>
      </c>
      <c r="C593" s="144">
        <v>8.9965006510300007</v>
      </c>
      <c r="D593" s="144">
        <v>8.9965006510300007</v>
      </c>
      <c r="E593" s="15">
        <v>0</v>
      </c>
      <c r="F593" s="15">
        <v>0</v>
      </c>
      <c r="G593" s="15">
        <v>0</v>
      </c>
      <c r="H593" s="15">
        <v>0</v>
      </c>
      <c r="I593" s="244">
        <v>1.64625901442</v>
      </c>
      <c r="J593" s="244">
        <v>1.64625901442</v>
      </c>
      <c r="K593" s="139">
        <v>0</v>
      </c>
      <c r="L593" s="139">
        <v>0</v>
      </c>
      <c r="M593" s="206">
        <v>0</v>
      </c>
      <c r="N593" s="206">
        <v>0</v>
      </c>
      <c r="O593" s="139">
        <v>0</v>
      </c>
      <c r="P593" s="139">
        <v>0</v>
      </c>
      <c r="Q593" s="139">
        <v>0</v>
      </c>
      <c r="R593" s="139">
        <v>0</v>
      </c>
      <c r="S593" s="139">
        <v>0</v>
      </c>
      <c r="T593" s="139">
        <v>0</v>
      </c>
      <c r="U593" s="139">
        <v>31.7949168906</v>
      </c>
      <c r="V593" s="139">
        <v>0</v>
      </c>
      <c r="W593" s="139">
        <v>0</v>
      </c>
      <c r="X593" s="15">
        <v>0</v>
      </c>
      <c r="Y593" s="248">
        <v>0</v>
      </c>
      <c r="Z593" s="256"/>
      <c r="AA593" s="253">
        <f t="shared" si="9"/>
        <v>2.3078450531086956</v>
      </c>
    </row>
    <row r="594" spans="1:27" ht="12.75" customHeight="1" x14ac:dyDescent="0.2">
      <c r="A594" s="559"/>
      <c r="B594" s="147" t="s">
        <v>225</v>
      </c>
      <c r="C594" s="144">
        <v>10.1110343623</v>
      </c>
      <c r="D594" s="144">
        <v>10.1110343623</v>
      </c>
      <c r="E594" s="15">
        <v>11.276543674679999</v>
      </c>
      <c r="F594" s="15">
        <v>11.276543674679999</v>
      </c>
      <c r="G594" s="15">
        <v>42.461393270199999</v>
      </c>
      <c r="H594" s="15">
        <v>42.461393270199999</v>
      </c>
      <c r="I594" s="244">
        <v>19.771750682255</v>
      </c>
      <c r="J594" s="244">
        <v>19.771750682255</v>
      </c>
      <c r="K594" s="139">
        <v>99.931430826349995</v>
      </c>
      <c r="L594" s="139">
        <v>99.931430826349995</v>
      </c>
      <c r="M594" s="206">
        <v>46.045777529680002</v>
      </c>
      <c r="N594" s="206">
        <v>46.045777529680002</v>
      </c>
      <c r="O594" s="139">
        <v>105.62876906629999</v>
      </c>
      <c r="P594" s="139">
        <v>105.62876906629999</v>
      </c>
      <c r="Q594" s="139">
        <v>16.388644927569999</v>
      </c>
      <c r="R594" s="139">
        <v>16.388644927569999</v>
      </c>
      <c r="S594" s="139">
        <v>72.349678683988998</v>
      </c>
      <c r="T594" s="139">
        <v>72.349678683988998</v>
      </c>
      <c r="U594" s="139">
        <v>46.982124913440003</v>
      </c>
      <c r="V594" s="139">
        <v>11.7181951813</v>
      </c>
      <c r="W594" s="139">
        <v>38.6283868963</v>
      </c>
      <c r="X594" s="15">
        <v>27.512839199999998</v>
      </c>
      <c r="Y594" s="248">
        <v>5.7303426999999996</v>
      </c>
      <c r="Z594" s="256"/>
      <c r="AA594" s="253">
        <f t="shared" si="9"/>
        <v>42.543562388595127</v>
      </c>
    </row>
    <row r="595" spans="1:27" ht="12.75" customHeight="1" thickBot="1" x14ac:dyDescent="0.25">
      <c r="A595" s="560"/>
      <c r="B595" s="148" t="s">
        <v>226</v>
      </c>
      <c r="C595" s="145">
        <v>0</v>
      </c>
      <c r="D595" s="145">
        <v>0</v>
      </c>
      <c r="E595" s="140">
        <v>0</v>
      </c>
      <c r="F595" s="140">
        <v>0</v>
      </c>
      <c r="G595" s="140">
        <v>599.74958052399995</v>
      </c>
      <c r="H595" s="140">
        <v>599.74958052399995</v>
      </c>
      <c r="I595" s="245">
        <v>0</v>
      </c>
      <c r="J595" s="245">
        <v>0</v>
      </c>
      <c r="K595" s="141">
        <v>12.924747242600001</v>
      </c>
      <c r="L595" s="141">
        <v>12.924747242600001</v>
      </c>
      <c r="M595" s="207">
        <v>103.889105903</v>
      </c>
      <c r="N595" s="207">
        <v>103.889105903</v>
      </c>
      <c r="O595" s="141">
        <v>5391.9487723000002</v>
      </c>
      <c r="P595" s="141">
        <v>5391.9487723000002</v>
      </c>
      <c r="Q595" s="141">
        <v>647.19575352899994</v>
      </c>
      <c r="R595" s="141">
        <v>647.19575352899994</v>
      </c>
      <c r="S595" s="141">
        <v>0</v>
      </c>
      <c r="T595" s="141">
        <v>0</v>
      </c>
      <c r="U595" s="141">
        <v>0</v>
      </c>
      <c r="V595" s="141">
        <v>0</v>
      </c>
      <c r="W595" s="141">
        <v>0</v>
      </c>
      <c r="X595" s="140">
        <v>419.34606739999998</v>
      </c>
      <c r="Y595" s="249">
        <v>6.5178228000000002</v>
      </c>
      <c r="Z595" s="256"/>
      <c r="AA595" s="254">
        <f t="shared" si="9"/>
        <v>605.9686873564001</v>
      </c>
    </row>
    <row r="596" spans="1:27" ht="12.75" customHeight="1" x14ac:dyDescent="0.2">
      <c r="A596" s="559" t="s">
        <v>459</v>
      </c>
      <c r="B596" s="146" t="s">
        <v>223</v>
      </c>
      <c r="C596" s="143">
        <v>0</v>
      </c>
      <c r="D596" s="143">
        <v>0</v>
      </c>
      <c r="E596" s="11">
        <v>0</v>
      </c>
      <c r="F596" s="11">
        <v>0</v>
      </c>
      <c r="G596" s="11">
        <v>0</v>
      </c>
      <c r="H596" s="11">
        <v>0</v>
      </c>
      <c r="I596" s="243">
        <v>0</v>
      </c>
      <c r="J596" s="243">
        <v>0</v>
      </c>
      <c r="K596" s="142">
        <v>0.55829653532599999</v>
      </c>
      <c r="L596" s="142">
        <v>0.55829653532599999</v>
      </c>
      <c r="M596" s="208">
        <v>1.2682291666700001</v>
      </c>
      <c r="N596" s="208">
        <v>1.2682291666700001</v>
      </c>
      <c r="O596" s="142">
        <v>5.4352678570999999E-2</v>
      </c>
      <c r="P596" s="142">
        <v>5.4352678570999999E-2</v>
      </c>
      <c r="Q596" s="142">
        <v>3.068296371E-2</v>
      </c>
      <c r="R596" s="142">
        <v>3.068296371E-2</v>
      </c>
      <c r="S596" s="142">
        <v>0</v>
      </c>
      <c r="T596" s="142">
        <v>0</v>
      </c>
      <c r="U596" s="142">
        <v>1.3646761253469999</v>
      </c>
      <c r="V596" s="142">
        <v>4.61282260716</v>
      </c>
      <c r="W596" s="142">
        <v>0.56205610795500005</v>
      </c>
      <c r="X596" s="11">
        <v>0</v>
      </c>
      <c r="Y596" s="247">
        <v>0</v>
      </c>
      <c r="Z596" s="256"/>
      <c r="AA596" s="252">
        <f t="shared" si="9"/>
        <v>0.45055119691373907</v>
      </c>
    </row>
    <row r="597" spans="1:27" ht="12.75" customHeight="1" x14ac:dyDescent="0.2">
      <c r="A597" s="559"/>
      <c r="B597" s="147" t="s">
        <v>224</v>
      </c>
      <c r="C597" s="144">
        <v>0</v>
      </c>
      <c r="D597" s="144">
        <v>0</v>
      </c>
      <c r="E597" s="15">
        <v>0</v>
      </c>
      <c r="F597" s="15">
        <v>0</v>
      </c>
      <c r="G597" s="15">
        <v>0</v>
      </c>
      <c r="H597" s="15">
        <v>0</v>
      </c>
      <c r="I597" s="244">
        <v>0</v>
      </c>
      <c r="J597" s="244">
        <v>0</v>
      </c>
      <c r="K597" s="139">
        <v>0</v>
      </c>
      <c r="L597" s="139">
        <v>0</v>
      </c>
      <c r="M597" s="206">
        <v>0</v>
      </c>
      <c r="N597" s="206">
        <v>0</v>
      </c>
      <c r="O597" s="139">
        <v>0.135881696429</v>
      </c>
      <c r="P597" s="139">
        <v>0.135881696429</v>
      </c>
      <c r="Q597" s="139">
        <v>0</v>
      </c>
      <c r="R597" s="139">
        <v>0</v>
      </c>
      <c r="S597" s="139">
        <v>0</v>
      </c>
      <c r="T597" s="139">
        <v>0</v>
      </c>
      <c r="U597" s="139">
        <v>0.52957580983600006</v>
      </c>
      <c r="V597" s="139">
        <v>0</v>
      </c>
      <c r="W597" s="139">
        <v>0</v>
      </c>
      <c r="X597" s="15">
        <v>0</v>
      </c>
      <c r="Y597" s="248">
        <v>0</v>
      </c>
      <c r="Z597" s="256"/>
      <c r="AA597" s="253">
        <f t="shared" si="9"/>
        <v>3.4840834899739132E-2</v>
      </c>
    </row>
    <row r="598" spans="1:27" ht="12.75" customHeight="1" x14ac:dyDescent="0.2">
      <c r="A598" s="559"/>
      <c r="B598" s="147" t="s">
        <v>225</v>
      </c>
      <c r="C598" s="144">
        <v>0</v>
      </c>
      <c r="D598" s="144">
        <v>0</v>
      </c>
      <c r="E598" s="15">
        <v>0</v>
      </c>
      <c r="F598" s="15">
        <v>0</v>
      </c>
      <c r="G598" s="15">
        <v>14.765284338700001</v>
      </c>
      <c r="H598" s="15">
        <v>14.765284338700001</v>
      </c>
      <c r="I598" s="244">
        <v>26.804335297200002</v>
      </c>
      <c r="J598" s="244">
        <v>26.804335297200002</v>
      </c>
      <c r="K598" s="139">
        <v>2.76046620245</v>
      </c>
      <c r="L598" s="139">
        <v>2.76046620245</v>
      </c>
      <c r="M598" s="206">
        <v>16.381293402716</v>
      </c>
      <c r="N598" s="206">
        <v>16.381293402716</v>
      </c>
      <c r="O598" s="139">
        <v>59.244419642799997</v>
      </c>
      <c r="P598" s="139">
        <v>59.244419642799997</v>
      </c>
      <c r="Q598" s="139">
        <v>5.9831779233929998</v>
      </c>
      <c r="R598" s="139">
        <v>5.9831779233929998</v>
      </c>
      <c r="S598" s="139">
        <v>0</v>
      </c>
      <c r="T598" s="139">
        <v>0</v>
      </c>
      <c r="U598" s="139">
        <v>13.74860275536</v>
      </c>
      <c r="V598" s="139">
        <v>17.612595409200001</v>
      </c>
      <c r="W598" s="139">
        <v>0.99440696022800001</v>
      </c>
      <c r="X598" s="15">
        <v>0</v>
      </c>
      <c r="Y598" s="248">
        <v>22.033074899999999</v>
      </c>
      <c r="Z598" s="256"/>
      <c r="AA598" s="253">
        <f t="shared" si="9"/>
        <v>13.315940593013305</v>
      </c>
    </row>
    <row r="599" spans="1:27" ht="12.75" customHeight="1" thickBot="1" x14ac:dyDescent="0.25">
      <c r="A599" s="560"/>
      <c r="B599" s="148" t="s">
        <v>226</v>
      </c>
      <c r="C599" s="145">
        <v>0</v>
      </c>
      <c r="D599" s="145">
        <v>0</v>
      </c>
      <c r="E599" s="140">
        <v>0</v>
      </c>
      <c r="F599" s="140">
        <v>0</v>
      </c>
      <c r="G599" s="140">
        <v>48.542946039299999</v>
      </c>
      <c r="H599" s="140">
        <v>48.542946039299999</v>
      </c>
      <c r="I599" s="245">
        <v>1.07591572746</v>
      </c>
      <c r="J599" s="245">
        <v>1.07591572746</v>
      </c>
      <c r="K599" s="141">
        <v>0</v>
      </c>
      <c r="L599" s="141">
        <v>0</v>
      </c>
      <c r="M599" s="207">
        <v>0</v>
      </c>
      <c r="N599" s="207">
        <v>0</v>
      </c>
      <c r="O599" s="141">
        <v>77.044921875</v>
      </c>
      <c r="P599" s="141">
        <v>77.044921875</v>
      </c>
      <c r="Q599" s="141">
        <v>1165.3696446599999</v>
      </c>
      <c r="R599" s="141">
        <v>1165.3696446599999</v>
      </c>
      <c r="S599" s="141">
        <v>0</v>
      </c>
      <c r="T599" s="141">
        <v>0</v>
      </c>
      <c r="U599" s="141">
        <v>0</v>
      </c>
      <c r="V599" s="141">
        <v>0</v>
      </c>
      <c r="W599" s="141">
        <v>0</v>
      </c>
      <c r="X599" s="140">
        <v>33.899777999999998</v>
      </c>
      <c r="Y599" s="249">
        <v>10.272655500000001</v>
      </c>
      <c r="Z599" s="256"/>
      <c r="AA599" s="254">
        <f t="shared" si="9"/>
        <v>114.27127348276174</v>
      </c>
    </row>
    <row r="600" spans="1:27" ht="12.75" customHeight="1" x14ac:dyDescent="0.2">
      <c r="A600" s="559" t="s">
        <v>460</v>
      </c>
      <c r="B600" s="146" t="s">
        <v>223</v>
      </c>
      <c r="C600" s="143">
        <v>0</v>
      </c>
      <c r="D600" s="143">
        <v>0</v>
      </c>
      <c r="E600" s="11">
        <v>0</v>
      </c>
      <c r="F600" s="11">
        <v>0</v>
      </c>
      <c r="G600" s="11">
        <v>0</v>
      </c>
      <c r="H600" s="11">
        <v>0</v>
      </c>
      <c r="I600" s="243">
        <v>0</v>
      </c>
      <c r="J600" s="243">
        <v>0</v>
      </c>
      <c r="K600" s="142">
        <v>0</v>
      </c>
      <c r="L600" s="142">
        <v>0</v>
      </c>
      <c r="M600" s="208">
        <v>0</v>
      </c>
      <c r="N600" s="208">
        <v>0</v>
      </c>
      <c r="O600" s="142">
        <v>0</v>
      </c>
      <c r="P600" s="142">
        <v>0</v>
      </c>
      <c r="Q600" s="142">
        <v>0</v>
      </c>
      <c r="R600" s="142">
        <v>0</v>
      </c>
      <c r="S600" s="142">
        <v>0</v>
      </c>
      <c r="T600" s="142">
        <v>0</v>
      </c>
      <c r="U600" s="142">
        <v>0</v>
      </c>
      <c r="V600" s="142">
        <v>0</v>
      </c>
      <c r="W600" s="142">
        <v>0</v>
      </c>
      <c r="X600" s="11">
        <v>0</v>
      </c>
      <c r="Y600" s="247">
        <v>0</v>
      </c>
      <c r="Z600" s="256"/>
      <c r="AA600" s="252">
        <f t="shared" si="9"/>
        <v>0</v>
      </c>
    </row>
    <row r="601" spans="1:27" ht="12.75" customHeight="1" x14ac:dyDescent="0.2">
      <c r="A601" s="559"/>
      <c r="B601" s="147" t="s">
        <v>224</v>
      </c>
      <c r="C601" s="144">
        <v>0</v>
      </c>
      <c r="D601" s="144">
        <v>0</v>
      </c>
      <c r="E601" s="15">
        <v>0</v>
      </c>
      <c r="F601" s="15">
        <v>0</v>
      </c>
      <c r="G601" s="15">
        <v>0</v>
      </c>
      <c r="H601" s="15">
        <v>0</v>
      </c>
      <c r="I601" s="244">
        <v>0</v>
      </c>
      <c r="J601" s="244">
        <v>0</v>
      </c>
      <c r="K601" s="139">
        <v>0</v>
      </c>
      <c r="L601" s="139">
        <v>0</v>
      </c>
      <c r="M601" s="206">
        <v>0</v>
      </c>
      <c r="N601" s="206">
        <v>0</v>
      </c>
      <c r="O601" s="139">
        <v>0</v>
      </c>
      <c r="P601" s="139">
        <v>0</v>
      </c>
      <c r="Q601" s="139">
        <v>0</v>
      </c>
      <c r="R601" s="139">
        <v>0</v>
      </c>
      <c r="S601" s="139">
        <v>0</v>
      </c>
      <c r="T601" s="139">
        <v>0</v>
      </c>
      <c r="U601" s="139">
        <v>0</v>
      </c>
      <c r="V601" s="139">
        <v>0</v>
      </c>
      <c r="W601" s="139">
        <v>0</v>
      </c>
      <c r="X601" s="15">
        <v>0</v>
      </c>
      <c r="Y601" s="248">
        <v>0</v>
      </c>
      <c r="Z601" s="256"/>
      <c r="AA601" s="253">
        <f t="shared" si="9"/>
        <v>0</v>
      </c>
    </row>
    <row r="602" spans="1:27" ht="12.75" customHeight="1" x14ac:dyDescent="0.2">
      <c r="A602" s="559"/>
      <c r="B602" s="147" t="s">
        <v>225</v>
      </c>
      <c r="C602" s="144">
        <v>0</v>
      </c>
      <c r="D602" s="144">
        <v>0</v>
      </c>
      <c r="E602" s="15">
        <v>0</v>
      </c>
      <c r="F602" s="15">
        <v>0</v>
      </c>
      <c r="G602" s="15">
        <v>0</v>
      </c>
      <c r="H602" s="15">
        <v>0</v>
      </c>
      <c r="I602" s="244">
        <v>0</v>
      </c>
      <c r="J602" s="244">
        <v>0</v>
      </c>
      <c r="K602" s="139">
        <v>0.30573381696399998</v>
      </c>
      <c r="L602" s="139">
        <v>0.30573381696399998</v>
      </c>
      <c r="M602" s="206">
        <v>0</v>
      </c>
      <c r="N602" s="206">
        <v>0</v>
      </c>
      <c r="O602" s="139">
        <v>0</v>
      </c>
      <c r="P602" s="139">
        <v>0</v>
      </c>
      <c r="Q602" s="139">
        <v>0</v>
      </c>
      <c r="R602" s="139">
        <v>0</v>
      </c>
      <c r="S602" s="139">
        <v>0</v>
      </c>
      <c r="T602" s="139">
        <v>0</v>
      </c>
      <c r="U602" s="139">
        <v>0</v>
      </c>
      <c r="V602" s="139">
        <v>0</v>
      </c>
      <c r="W602" s="139">
        <v>0</v>
      </c>
      <c r="X602" s="15">
        <v>0</v>
      </c>
      <c r="Y602" s="248">
        <v>0</v>
      </c>
      <c r="Z602" s="256"/>
      <c r="AA602" s="253">
        <f t="shared" si="9"/>
        <v>2.6585549301217391E-2</v>
      </c>
    </row>
    <row r="603" spans="1:27" ht="12.75" customHeight="1" thickBot="1" x14ac:dyDescent="0.25">
      <c r="A603" s="560"/>
      <c r="B603" s="148" t="s">
        <v>226</v>
      </c>
      <c r="C603" s="145">
        <v>0</v>
      </c>
      <c r="D603" s="145">
        <v>0</v>
      </c>
      <c r="E603" s="140">
        <v>0</v>
      </c>
      <c r="F603" s="140">
        <v>0</v>
      </c>
      <c r="G603" s="140">
        <v>0</v>
      </c>
      <c r="H603" s="140">
        <v>0</v>
      </c>
      <c r="I603" s="245">
        <v>0</v>
      </c>
      <c r="J603" s="245">
        <v>0</v>
      </c>
      <c r="K603" s="141">
        <v>0</v>
      </c>
      <c r="L603" s="141">
        <v>0</v>
      </c>
      <c r="M603" s="207">
        <v>0</v>
      </c>
      <c r="N603" s="207">
        <v>0</v>
      </c>
      <c r="O603" s="141">
        <v>0</v>
      </c>
      <c r="P603" s="141">
        <v>0</v>
      </c>
      <c r="Q603" s="141">
        <v>0</v>
      </c>
      <c r="R603" s="141">
        <v>0</v>
      </c>
      <c r="S603" s="141">
        <v>0</v>
      </c>
      <c r="T603" s="141">
        <v>0</v>
      </c>
      <c r="U603" s="141">
        <v>0</v>
      </c>
      <c r="V603" s="141">
        <v>0</v>
      </c>
      <c r="W603" s="141">
        <v>0</v>
      </c>
      <c r="X603" s="140">
        <v>0</v>
      </c>
      <c r="Y603" s="249">
        <v>0</v>
      </c>
      <c r="Z603" s="256"/>
      <c r="AA603" s="254">
        <f t="shared" si="9"/>
        <v>0</v>
      </c>
    </row>
    <row r="604" spans="1:27" ht="12.75" customHeight="1" x14ac:dyDescent="0.2">
      <c r="A604" s="559" t="s">
        <v>461</v>
      </c>
      <c r="B604" s="146" t="s">
        <v>223</v>
      </c>
      <c r="C604" s="143">
        <v>27.533922697400001</v>
      </c>
      <c r="D604" s="143">
        <v>27.533922697400001</v>
      </c>
      <c r="E604" s="11">
        <v>28.53515625</v>
      </c>
      <c r="F604" s="11">
        <v>28.53515625</v>
      </c>
      <c r="G604" s="11">
        <v>14.38647460938</v>
      </c>
      <c r="H604" s="11">
        <v>14.38647460938</v>
      </c>
      <c r="I604" s="243">
        <v>12.63031506149</v>
      </c>
      <c r="J604" s="243">
        <v>12.63031506149</v>
      </c>
      <c r="K604" s="142">
        <v>14.709193638392</v>
      </c>
      <c r="L604" s="142">
        <v>14.709193638392</v>
      </c>
      <c r="M604" s="208">
        <v>1.7294034090879999</v>
      </c>
      <c r="N604" s="208">
        <v>1.7294034090879999</v>
      </c>
      <c r="O604" s="142">
        <v>27.492525540909998</v>
      </c>
      <c r="P604" s="142">
        <v>27.492525540909998</v>
      </c>
      <c r="Q604" s="142">
        <v>26.782997532900001</v>
      </c>
      <c r="R604" s="142">
        <v>26.782997532900001</v>
      </c>
      <c r="S604" s="142">
        <v>5.3465624805500003</v>
      </c>
      <c r="T604" s="142">
        <v>5.3465624805500003</v>
      </c>
      <c r="U604" s="142">
        <v>21.081294223650001</v>
      </c>
      <c r="V604" s="142">
        <v>6.5090024471300003</v>
      </c>
      <c r="W604" s="142">
        <v>4.1613769531299996</v>
      </c>
      <c r="X604" s="11">
        <v>11.2208968</v>
      </c>
      <c r="Y604" s="247">
        <v>1.580408</v>
      </c>
      <c r="Z604" s="256"/>
      <c r="AA604" s="252">
        <f t="shared" si="9"/>
        <v>15.775916559310001</v>
      </c>
    </row>
    <row r="605" spans="1:27" ht="12.75" customHeight="1" x14ac:dyDescent="0.2">
      <c r="A605" s="559"/>
      <c r="B605" s="147" t="s">
        <v>224</v>
      </c>
      <c r="C605" s="144">
        <v>0.125154194079</v>
      </c>
      <c r="D605" s="144">
        <v>0.125154194079</v>
      </c>
      <c r="E605" s="15">
        <v>7.8190821850400001</v>
      </c>
      <c r="F605" s="15">
        <v>7.8190821850400001</v>
      </c>
      <c r="G605" s="15">
        <v>9.7197875976700008</v>
      </c>
      <c r="H605" s="15">
        <v>9.7197875976700008</v>
      </c>
      <c r="I605" s="244">
        <v>15.109599129099999</v>
      </c>
      <c r="J605" s="244">
        <v>15.109599129099999</v>
      </c>
      <c r="K605" s="139">
        <v>14.946986607099999</v>
      </c>
      <c r="L605" s="139">
        <v>14.946986607099999</v>
      </c>
      <c r="M605" s="206">
        <v>38.969223484799997</v>
      </c>
      <c r="N605" s="206">
        <v>38.969223484799997</v>
      </c>
      <c r="O605" s="139">
        <v>60.911583533699996</v>
      </c>
      <c r="P605" s="139">
        <v>60.911583533699996</v>
      </c>
      <c r="Q605" s="139">
        <v>220.671875</v>
      </c>
      <c r="R605" s="139">
        <v>220.671875</v>
      </c>
      <c r="S605" s="139">
        <v>25.093199908700001</v>
      </c>
      <c r="T605" s="139">
        <v>25.093199908700001</v>
      </c>
      <c r="U605" s="139">
        <v>145.93958754799999</v>
      </c>
      <c r="V605" s="139">
        <v>26.2839717865</v>
      </c>
      <c r="W605" s="139">
        <v>106.887939453</v>
      </c>
      <c r="X605" s="15">
        <v>152.43035159999999</v>
      </c>
      <c r="Y605" s="248">
        <v>33.188567999999997</v>
      </c>
      <c r="Z605" s="256"/>
      <c r="AA605" s="253">
        <f t="shared" si="9"/>
        <v>54.411452246429484</v>
      </c>
    </row>
    <row r="606" spans="1:27" ht="12.75" customHeight="1" x14ac:dyDescent="0.2">
      <c r="A606" s="559"/>
      <c r="B606" s="147" t="s">
        <v>225</v>
      </c>
      <c r="C606" s="144">
        <v>46.907791940780001</v>
      </c>
      <c r="D606" s="144">
        <v>46.907791940780001</v>
      </c>
      <c r="E606" s="15">
        <v>111.89376230309</v>
      </c>
      <c r="F606" s="15">
        <v>111.89376230309</v>
      </c>
      <c r="G606" s="15">
        <v>43.486389160190001</v>
      </c>
      <c r="H606" s="15">
        <v>43.486389160190001</v>
      </c>
      <c r="I606" s="244">
        <v>37.493324154726999</v>
      </c>
      <c r="J606" s="244">
        <v>37.493324154726999</v>
      </c>
      <c r="K606" s="139">
        <v>61.690290178490002</v>
      </c>
      <c r="L606" s="139">
        <v>61.690290178490002</v>
      </c>
      <c r="M606" s="206">
        <v>42.312736742440002</v>
      </c>
      <c r="N606" s="206">
        <v>42.312736742440002</v>
      </c>
      <c r="O606" s="139">
        <v>42.638108473549998</v>
      </c>
      <c r="P606" s="139">
        <v>42.638108473549998</v>
      </c>
      <c r="Q606" s="139">
        <v>56.219263980379999</v>
      </c>
      <c r="R606" s="139">
        <v>56.219263980379999</v>
      </c>
      <c r="S606" s="139">
        <v>59.50129978364</v>
      </c>
      <c r="T606" s="139">
        <v>59.50129978364</v>
      </c>
      <c r="U606" s="139">
        <v>81.473600864450006</v>
      </c>
      <c r="V606" s="139">
        <v>53.125858068500001</v>
      </c>
      <c r="W606" s="139">
        <v>90.599121093799994</v>
      </c>
      <c r="X606" s="15">
        <v>61.951993600000002</v>
      </c>
      <c r="Y606" s="248">
        <v>2.6076731999999998</v>
      </c>
      <c r="Z606" s="256"/>
      <c r="AA606" s="253">
        <f t="shared" si="9"/>
        <v>56.262790446144528</v>
      </c>
    </row>
    <row r="607" spans="1:27" ht="12.75" customHeight="1" thickBot="1" x14ac:dyDescent="0.25">
      <c r="A607" s="560"/>
      <c r="B607" s="148" t="s">
        <v>226</v>
      </c>
      <c r="C607" s="145">
        <v>0</v>
      </c>
      <c r="D607" s="145">
        <v>0</v>
      </c>
      <c r="E607" s="140">
        <v>77.202202263800004</v>
      </c>
      <c r="F607" s="140">
        <v>77.202202263800004</v>
      </c>
      <c r="G607" s="140">
        <v>0</v>
      </c>
      <c r="H607" s="140">
        <v>0</v>
      </c>
      <c r="I607" s="245">
        <v>2.7365682633200001</v>
      </c>
      <c r="J607" s="245">
        <v>2.7365682633200001</v>
      </c>
      <c r="K607" s="141">
        <v>22.590332031199999</v>
      </c>
      <c r="L607" s="141">
        <v>22.590332031199999</v>
      </c>
      <c r="M607" s="207">
        <v>0.72058475378800002</v>
      </c>
      <c r="N607" s="207">
        <v>0.72058475378800002</v>
      </c>
      <c r="O607" s="141">
        <v>46.781193659899998</v>
      </c>
      <c r="P607" s="141">
        <v>46.781193659899998</v>
      </c>
      <c r="Q607" s="141">
        <v>177.11821546100001</v>
      </c>
      <c r="R607" s="141">
        <v>177.11821546100001</v>
      </c>
      <c r="S607" s="141">
        <v>2.7802124898899998</v>
      </c>
      <c r="T607" s="141">
        <v>2.7802124898899998</v>
      </c>
      <c r="U607" s="141">
        <v>131.070655391</v>
      </c>
      <c r="V607" s="141">
        <v>0</v>
      </c>
      <c r="W607" s="141">
        <v>0</v>
      </c>
      <c r="X607" s="140">
        <v>74.753298400000006</v>
      </c>
      <c r="Y607" s="249">
        <v>2.2915915999999998</v>
      </c>
      <c r="Z607" s="256"/>
      <c r="AA607" s="254">
        <f t="shared" si="9"/>
        <v>37.738007097251995</v>
      </c>
    </row>
    <row r="608" spans="1:27" ht="12.75" customHeight="1" x14ac:dyDescent="0.2">
      <c r="A608" s="559" t="s">
        <v>462</v>
      </c>
      <c r="B608" s="146" t="s">
        <v>223</v>
      </c>
      <c r="C608" s="143">
        <v>194.42139629299999</v>
      </c>
      <c r="D608" s="143">
        <v>194.42139629299999</v>
      </c>
      <c r="E608" s="11">
        <v>44.0457237205</v>
      </c>
      <c r="F608" s="11">
        <v>44.0457237205</v>
      </c>
      <c r="G608" s="11">
        <v>11.536178618399999</v>
      </c>
      <c r="H608" s="11">
        <v>11.536178618399999</v>
      </c>
      <c r="I608" s="243">
        <v>0.91835429334100005</v>
      </c>
      <c r="J608" s="243">
        <v>0.91835429334100005</v>
      </c>
      <c r="K608" s="142">
        <v>2.2660271139699999</v>
      </c>
      <c r="L608" s="142">
        <v>2.2660271139699999</v>
      </c>
      <c r="M608" s="208">
        <v>8.2801420244399999</v>
      </c>
      <c r="N608" s="208">
        <v>8.2801420244399999</v>
      </c>
      <c r="O608" s="142">
        <v>5.7066659766300001</v>
      </c>
      <c r="P608" s="142">
        <v>5.7066659766300001</v>
      </c>
      <c r="Q608" s="142">
        <v>46.807668585499997</v>
      </c>
      <c r="R608" s="142">
        <v>46.807668585499997</v>
      </c>
      <c r="S608" s="142">
        <v>18.0619087368</v>
      </c>
      <c r="T608" s="142">
        <v>18.0619087368</v>
      </c>
      <c r="U608" s="142">
        <v>0</v>
      </c>
      <c r="V608" s="142">
        <v>11.235166083999999</v>
      </c>
      <c r="W608" s="142">
        <v>8.6371046112799998</v>
      </c>
      <c r="X608" s="11">
        <v>10.093996199999999</v>
      </c>
      <c r="Y608" s="247">
        <v>4.1090608</v>
      </c>
      <c r="Z608" s="256"/>
      <c r="AA608" s="252">
        <f t="shared" si="9"/>
        <v>30.35493297480182</v>
      </c>
    </row>
    <row r="609" spans="1:27" ht="12.75" customHeight="1" x14ac:dyDescent="0.2">
      <c r="A609" s="559"/>
      <c r="B609" s="147" t="s">
        <v>224</v>
      </c>
      <c r="C609" s="144">
        <v>8.0313409543609993</v>
      </c>
      <c r="D609" s="144">
        <v>8.0313409543609993</v>
      </c>
      <c r="E609" s="15">
        <v>0</v>
      </c>
      <c r="F609" s="15">
        <v>0</v>
      </c>
      <c r="G609" s="15">
        <v>2.8859419389199998</v>
      </c>
      <c r="H609" s="15">
        <v>2.8859419389199998</v>
      </c>
      <c r="I609" s="244">
        <v>14.2332628868</v>
      </c>
      <c r="J609" s="244">
        <v>14.2332628868</v>
      </c>
      <c r="K609" s="139">
        <v>0</v>
      </c>
      <c r="L609" s="139">
        <v>0</v>
      </c>
      <c r="M609" s="206">
        <v>11.6310240186</v>
      </c>
      <c r="N609" s="206">
        <v>11.6310240186</v>
      </c>
      <c r="O609" s="139">
        <v>13.760213403690001</v>
      </c>
      <c r="P609" s="139">
        <v>13.760213403690001</v>
      </c>
      <c r="Q609" s="139">
        <v>212.712068257</v>
      </c>
      <c r="R609" s="139">
        <v>212.712068257</v>
      </c>
      <c r="S609" s="139">
        <v>327.98633054599998</v>
      </c>
      <c r="T609" s="139">
        <v>327.98633054599998</v>
      </c>
      <c r="U609" s="139">
        <v>570.38003369399996</v>
      </c>
      <c r="V609" s="139">
        <v>282.989310198</v>
      </c>
      <c r="W609" s="139">
        <v>229.470214844</v>
      </c>
      <c r="X609" s="15">
        <v>73.567992399999994</v>
      </c>
      <c r="Y609" s="248">
        <v>89.8857225</v>
      </c>
      <c r="Z609" s="256"/>
      <c r="AA609" s="253">
        <f t="shared" si="9"/>
        <v>105.59885381072793</v>
      </c>
    </row>
    <row r="610" spans="1:27" ht="12.75" customHeight="1" x14ac:dyDescent="0.2">
      <c r="A610" s="559"/>
      <c r="B610" s="147" t="s">
        <v>225</v>
      </c>
      <c r="C610" s="144">
        <v>0</v>
      </c>
      <c r="D610" s="144">
        <v>0</v>
      </c>
      <c r="E610" s="15">
        <v>0</v>
      </c>
      <c r="F610" s="15">
        <v>0</v>
      </c>
      <c r="G610" s="15">
        <v>11.0863497529</v>
      </c>
      <c r="H610" s="15">
        <v>11.0863497529</v>
      </c>
      <c r="I610" s="244">
        <v>4.39002403846</v>
      </c>
      <c r="J610" s="244">
        <v>4.39002403846</v>
      </c>
      <c r="K610" s="139">
        <v>2.8115521599250002</v>
      </c>
      <c r="L610" s="139">
        <v>2.8115521599250002</v>
      </c>
      <c r="M610" s="206">
        <v>2.2639462809899999</v>
      </c>
      <c r="N610" s="206">
        <v>2.2639462809899999</v>
      </c>
      <c r="O610" s="139">
        <v>6.3860744587780003</v>
      </c>
      <c r="P610" s="139">
        <v>6.3860744587780003</v>
      </c>
      <c r="Q610" s="139">
        <v>0.87352519132600004</v>
      </c>
      <c r="R610" s="139">
        <v>0.87352519132600004</v>
      </c>
      <c r="S610" s="139">
        <v>0</v>
      </c>
      <c r="T610" s="139">
        <v>0</v>
      </c>
      <c r="U610" s="139">
        <v>0</v>
      </c>
      <c r="V610" s="139">
        <v>3.0226588956999998</v>
      </c>
      <c r="W610" s="139">
        <v>1.2127441406199999</v>
      </c>
      <c r="X610" s="15">
        <v>2.1335508000000001</v>
      </c>
      <c r="Y610" s="248">
        <v>0</v>
      </c>
      <c r="Z610" s="256"/>
      <c r="AA610" s="253">
        <f t="shared" si="9"/>
        <v>2.6952998956990437</v>
      </c>
    </row>
    <row r="611" spans="1:27" ht="12.75" customHeight="1" thickBot="1" x14ac:dyDescent="0.25">
      <c r="A611" s="560"/>
      <c r="B611" s="148" t="s">
        <v>226</v>
      </c>
      <c r="C611" s="145">
        <v>0</v>
      </c>
      <c r="D611" s="145">
        <v>0</v>
      </c>
      <c r="E611" s="140">
        <v>0</v>
      </c>
      <c r="F611" s="140">
        <v>0</v>
      </c>
      <c r="G611" s="140">
        <v>0</v>
      </c>
      <c r="H611" s="140">
        <v>0</v>
      </c>
      <c r="I611" s="245">
        <v>569.35052299899996</v>
      </c>
      <c r="J611" s="245">
        <v>569.35052299899996</v>
      </c>
      <c r="K611" s="141">
        <v>0</v>
      </c>
      <c r="L611" s="141">
        <v>0</v>
      </c>
      <c r="M611" s="207">
        <v>0</v>
      </c>
      <c r="N611" s="207">
        <v>0</v>
      </c>
      <c r="O611" s="141">
        <v>0</v>
      </c>
      <c r="P611" s="141">
        <v>0</v>
      </c>
      <c r="Q611" s="141">
        <v>1018.00625797</v>
      </c>
      <c r="R611" s="141">
        <v>1018.00625797</v>
      </c>
      <c r="S611" s="141">
        <v>0</v>
      </c>
      <c r="T611" s="141">
        <v>0</v>
      </c>
      <c r="U611" s="141">
        <v>0</v>
      </c>
      <c r="V611" s="141">
        <v>0</v>
      </c>
      <c r="W611" s="141">
        <v>0</v>
      </c>
      <c r="X611" s="140">
        <v>0</v>
      </c>
      <c r="Y611" s="249">
        <v>0</v>
      </c>
      <c r="Z611" s="256"/>
      <c r="AA611" s="254">
        <f t="shared" si="9"/>
        <v>138.03102443208695</v>
      </c>
    </row>
    <row r="612" spans="1:27" ht="12.75" customHeight="1" x14ac:dyDescent="0.2">
      <c r="A612" s="559" t="s">
        <v>463</v>
      </c>
      <c r="B612" s="146" t="s">
        <v>223</v>
      </c>
      <c r="C612" s="143">
        <v>62.721392463299999</v>
      </c>
      <c r="D612" s="143">
        <v>62.721392463299999</v>
      </c>
      <c r="E612" s="11">
        <v>6.0735378440399996</v>
      </c>
      <c r="F612" s="11">
        <v>6.0735378440399996</v>
      </c>
      <c r="G612" s="11">
        <v>2.853515625</v>
      </c>
      <c r="H612" s="11">
        <v>2.853515625</v>
      </c>
      <c r="I612" s="243">
        <v>0</v>
      </c>
      <c r="J612" s="243">
        <v>0</v>
      </c>
      <c r="K612" s="142">
        <v>45.985501802900004</v>
      </c>
      <c r="L612" s="142">
        <v>45.985501802900004</v>
      </c>
      <c r="M612" s="208">
        <v>1.4126314975200001</v>
      </c>
      <c r="N612" s="208">
        <v>1.4126314975200001</v>
      </c>
      <c r="O612" s="142">
        <v>12.1964780746</v>
      </c>
      <c r="P612" s="142">
        <v>12.1964780746</v>
      </c>
      <c r="Q612" s="142">
        <v>5.5568462171100004</v>
      </c>
      <c r="R612" s="142">
        <v>5.5568462171100004</v>
      </c>
      <c r="S612" s="142">
        <v>0</v>
      </c>
      <c r="T612" s="142">
        <v>0</v>
      </c>
      <c r="U612" s="142">
        <v>0</v>
      </c>
      <c r="V612" s="142">
        <v>3.76406579465</v>
      </c>
      <c r="W612" s="142">
        <v>3.44799804688</v>
      </c>
      <c r="X612" s="11">
        <v>0</v>
      </c>
      <c r="Y612" s="247">
        <v>0</v>
      </c>
      <c r="Z612" s="256"/>
      <c r="AA612" s="252">
        <f t="shared" si="9"/>
        <v>12.209211777846519</v>
      </c>
    </row>
    <row r="613" spans="1:27" ht="12.75" customHeight="1" x14ac:dyDescent="0.2">
      <c r="A613" s="559"/>
      <c r="B613" s="147" t="s">
        <v>224</v>
      </c>
      <c r="C613" s="144">
        <v>0</v>
      </c>
      <c r="D613" s="144">
        <v>0</v>
      </c>
      <c r="E613" s="15">
        <v>0</v>
      </c>
      <c r="F613" s="15">
        <v>0</v>
      </c>
      <c r="G613" s="15">
        <v>0</v>
      </c>
      <c r="H613" s="15">
        <v>0</v>
      </c>
      <c r="I613" s="244">
        <v>0</v>
      </c>
      <c r="J613" s="244">
        <v>0</v>
      </c>
      <c r="K613" s="139">
        <v>0</v>
      </c>
      <c r="L613" s="139">
        <v>0</v>
      </c>
      <c r="M613" s="206">
        <v>0</v>
      </c>
      <c r="N613" s="206">
        <v>0</v>
      </c>
      <c r="O613" s="139">
        <v>0.36819556451699997</v>
      </c>
      <c r="P613" s="139">
        <v>0.36819556451699997</v>
      </c>
      <c r="Q613" s="139">
        <v>0</v>
      </c>
      <c r="R613" s="139">
        <v>0</v>
      </c>
      <c r="S613" s="139">
        <v>0</v>
      </c>
      <c r="T613" s="139">
        <v>0</v>
      </c>
      <c r="U613" s="139">
        <v>0</v>
      </c>
      <c r="V613" s="139">
        <v>0</v>
      </c>
      <c r="W613" s="139">
        <v>0</v>
      </c>
      <c r="X613" s="15">
        <v>0</v>
      </c>
      <c r="Y613" s="248">
        <v>0</v>
      </c>
      <c r="Z613" s="256"/>
      <c r="AA613" s="253">
        <f t="shared" si="9"/>
        <v>3.2017005610173913E-2</v>
      </c>
    </row>
    <row r="614" spans="1:27" ht="12.75" customHeight="1" x14ac:dyDescent="0.2">
      <c r="A614" s="559"/>
      <c r="B614" s="147" t="s">
        <v>225</v>
      </c>
      <c r="C614" s="144">
        <v>4.0564682904499998</v>
      </c>
      <c r="D614" s="144">
        <v>4.0564682904499998</v>
      </c>
      <c r="E614" s="15">
        <v>0</v>
      </c>
      <c r="F614" s="15">
        <v>0</v>
      </c>
      <c r="G614" s="15">
        <v>0.940363103694</v>
      </c>
      <c r="H614" s="15">
        <v>0.940363103694</v>
      </c>
      <c r="I614" s="244">
        <v>0</v>
      </c>
      <c r="J614" s="244">
        <v>0</v>
      </c>
      <c r="K614" s="139">
        <v>0</v>
      </c>
      <c r="L614" s="139">
        <v>0</v>
      </c>
      <c r="M614" s="206">
        <v>0</v>
      </c>
      <c r="N614" s="206">
        <v>0</v>
      </c>
      <c r="O614" s="139">
        <v>3.5899067540399998</v>
      </c>
      <c r="P614" s="139">
        <v>3.5899067540399998</v>
      </c>
      <c r="Q614" s="139">
        <v>0</v>
      </c>
      <c r="R614" s="139">
        <v>0</v>
      </c>
      <c r="S614" s="139">
        <v>0</v>
      </c>
      <c r="T614" s="139">
        <v>0</v>
      </c>
      <c r="U614" s="139">
        <v>0</v>
      </c>
      <c r="V614" s="139">
        <v>9.8664148859700003</v>
      </c>
      <c r="W614" s="139">
        <v>0.118896484375</v>
      </c>
      <c r="X614" s="15">
        <v>0</v>
      </c>
      <c r="Y614" s="248">
        <v>0</v>
      </c>
      <c r="Z614" s="256"/>
      <c r="AA614" s="253">
        <f t="shared" si="9"/>
        <v>1.1808168550744784</v>
      </c>
    </row>
    <row r="615" spans="1:27" ht="12.75" customHeight="1" thickBot="1" x14ac:dyDescent="0.25">
      <c r="A615" s="560"/>
      <c r="B615" s="148" t="s">
        <v>226</v>
      </c>
      <c r="C615" s="145">
        <v>0</v>
      </c>
      <c r="D615" s="145">
        <v>0</v>
      </c>
      <c r="E615" s="140">
        <v>0</v>
      </c>
      <c r="F615" s="140">
        <v>0</v>
      </c>
      <c r="G615" s="140">
        <v>0</v>
      </c>
      <c r="H615" s="140">
        <v>0</v>
      </c>
      <c r="I615" s="245">
        <v>0</v>
      </c>
      <c r="J615" s="245">
        <v>0</v>
      </c>
      <c r="K615" s="141">
        <v>0</v>
      </c>
      <c r="L615" s="141">
        <v>0</v>
      </c>
      <c r="M615" s="207">
        <v>0</v>
      </c>
      <c r="N615" s="207">
        <v>0</v>
      </c>
      <c r="O615" s="141">
        <v>0</v>
      </c>
      <c r="P615" s="141">
        <v>0</v>
      </c>
      <c r="Q615" s="141">
        <v>0</v>
      </c>
      <c r="R615" s="141">
        <v>0</v>
      </c>
      <c r="S615" s="141">
        <v>0</v>
      </c>
      <c r="T615" s="141">
        <v>0</v>
      </c>
      <c r="U615" s="141">
        <v>0</v>
      </c>
      <c r="V615" s="141">
        <v>0</v>
      </c>
      <c r="W615" s="141">
        <v>647.27246093799999</v>
      </c>
      <c r="X615" s="140">
        <v>0</v>
      </c>
      <c r="Y615" s="249">
        <v>0</v>
      </c>
      <c r="Z615" s="256"/>
      <c r="AA615" s="254">
        <f t="shared" si="9"/>
        <v>28.142280910347825</v>
      </c>
    </row>
    <row r="616" spans="1:27" ht="12.75" customHeight="1" thickBot="1" x14ac:dyDescent="0.25">
      <c r="A616" s="175"/>
      <c r="B616" s="104"/>
      <c r="C616" s="258">
        <v>43832.425875211207</v>
      </c>
      <c r="D616" s="258">
        <v>43832.425875211207</v>
      </c>
      <c r="E616" s="259">
        <v>37392.3055590199</v>
      </c>
      <c r="F616" s="259">
        <v>37392.3055590199</v>
      </c>
      <c r="G616" s="259">
        <v>33905.688161604667</v>
      </c>
      <c r="H616" s="259">
        <v>33905.688161604667</v>
      </c>
      <c r="I616" s="260">
        <v>37130.790773762754</v>
      </c>
      <c r="J616" s="260">
        <v>37130.790773762754</v>
      </c>
      <c r="K616" s="261">
        <v>49661.882214649413</v>
      </c>
      <c r="L616" s="261">
        <v>49661.882214649413</v>
      </c>
      <c r="M616" s="204">
        <v>50199.440796827417</v>
      </c>
      <c r="N616" s="204">
        <v>50199.440796827417</v>
      </c>
      <c r="O616" s="261">
        <v>77650.867943433375</v>
      </c>
      <c r="P616" s="261">
        <v>77650.867943433375</v>
      </c>
      <c r="Q616" s="261">
        <v>151015.48922235964</v>
      </c>
      <c r="R616" s="261">
        <v>151015.48922235964</v>
      </c>
      <c r="S616" s="261">
        <v>31388.700159936998</v>
      </c>
      <c r="T616" s="261">
        <v>31388.700159936998</v>
      </c>
      <c r="U616" s="261">
        <v>243122.85483410236</v>
      </c>
      <c r="V616" s="261">
        <v>48300.349277455891</v>
      </c>
      <c r="W616" s="261">
        <v>64194.580399821811</v>
      </c>
      <c r="X616" s="259">
        <v>117486.22919380995</v>
      </c>
      <c r="Y616" s="262">
        <v>39396.412244200044</v>
      </c>
      <c r="Z616" s="326"/>
      <c r="AA616" s="322">
        <f t="shared" si="9"/>
        <v>66819.809015782637</v>
      </c>
    </row>
    <row r="617" spans="1:27" ht="12.75" customHeight="1" x14ac:dyDescent="0.2">
      <c r="A617" s="323"/>
      <c r="B617" s="317"/>
      <c r="C617" s="324"/>
      <c r="D617" s="324"/>
      <c r="E617" s="325"/>
      <c r="F617" s="325"/>
      <c r="G617" s="325"/>
      <c r="H617" s="325"/>
      <c r="I617" s="325"/>
      <c r="J617" s="325"/>
      <c r="K617" s="325"/>
      <c r="L617" s="325"/>
      <c r="M617" s="319"/>
      <c r="N617" s="319"/>
      <c r="O617" s="325"/>
      <c r="P617" s="325"/>
      <c r="Q617" s="325"/>
      <c r="R617" s="325"/>
      <c r="S617" s="325"/>
      <c r="T617" s="325"/>
      <c r="U617" s="325"/>
      <c r="V617" s="325"/>
      <c r="W617" s="325"/>
      <c r="X617" s="325"/>
      <c r="Y617" s="325"/>
      <c r="Z617" s="2"/>
      <c r="AA617" s="325"/>
    </row>
    <row r="618" spans="1:27" ht="24.75" customHeight="1" x14ac:dyDescent="0.2">
      <c r="A618" s="323"/>
      <c r="B618" s="538" t="s">
        <v>498</v>
      </c>
      <c r="C618" s="538"/>
      <c r="D618" s="538"/>
      <c r="E618" s="538"/>
      <c r="F618" s="538"/>
      <c r="G618" s="538"/>
      <c r="H618" s="538"/>
      <c r="I618" s="538"/>
      <c r="J618" s="538"/>
      <c r="K618" s="538"/>
      <c r="L618" s="538"/>
      <c r="M618" s="538"/>
      <c r="N618" s="538"/>
      <c r="O618" s="538"/>
      <c r="P618" s="325"/>
      <c r="Q618" s="325"/>
      <c r="R618" s="325"/>
      <c r="S618" s="325"/>
      <c r="T618" s="325"/>
      <c r="U618" s="325"/>
      <c r="V618" s="325"/>
      <c r="W618" s="325"/>
      <c r="X618" s="325"/>
      <c r="Y618" s="325"/>
      <c r="Z618" s="2"/>
      <c r="AA618" s="325"/>
    </row>
    <row r="619" spans="1:27" ht="6" customHeight="1" thickBot="1" x14ac:dyDescent="0.25"/>
    <row r="620" spans="1:27" ht="13.5" thickBot="1" x14ac:dyDescent="0.25">
      <c r="B620" s="507" t="s">
        <v>0</v>
      </c>
      <c r="C620" s="508"/>
      <c r="D620" s="509"/>
    </row>
  </sheetData>
  <mergeCells count="155">
    <mergeCell ref="B620:D620"/>
    <mergeCell ref="B618:O618"/>
    <mergeCell ref="A600:A603"/>
    <mergeCell ref="A604:A607"/>
    <mergeCell ref="A608:A611"/>
    <mergeCell ref="A612:A615"/>
    <mergeCell ref="A576:A579"/>
    <mergeCell ref="A580:A583"/>
    <mergeCell ref="A584:A587"/>
    <mergeCell ref="A588:A591"/>
    <mergeCell ref="A592:A595"/>
    <mergeCell ref="A596:A599"/>
    <mergeCell ref="A552:A555"/>
    <mergeCell ref="A556:A559"/>
    <mergeCell ref="A560:A563"/>
    <mergeCell ref="A564:A567"/>
    <mergeCell ref="A568:A571"/>
    <mergeCell ref="A572:A575"/>
    <mergeCell ref="A528:A531"/>
    <mergeCell ref="A532:A535"/>
    <mergeCell ref="A536:A539"/>
    <mergeCell ref="A540:A543"/>
    <mergeCell ref="A544:A547"/>
    <mergeCell ref="A548:A551"/>
    <mergeCell ref="A504:A507"/>
    <mergeCell ref="A508:A511"/>
    <mergeCell ref="A512:A515"/>
    <mergeCell ref="A516:A519"/>
    <mergeCell ref="A520:A523"/>
    <mergeCell ref="A524:A527"/>
    <mergeCell ref="A480:A483"/>
    <mergeCell ref="A484:A487"/>
    <mergeCell ref="A488:A491"/>
    <mergeCell ref="A492:A495"/>
    <mergeCell ref="A496:A499"/>
    <mergeCell ref="A500:A503"/>
    <mergeCell ref="A456:A459"/>
    <mergeCell ref="A460:A463"/>
    <mergeCell ref="A464:A467"/>
    <mergeCell ref="A468:A471"/>
    <mergeCell ref="A472:A475"/>
    <mergeCell ref="A476:A479"/>
    <mergeCell ref="A432:A435"/>
    <mergeCell ref="A436:A439"/>
    <mergeCell ref="A440:A443"/>
    <mergeCell ref="A444:A447"/>
    <mergeCell ref="A448:A451"/>
    <mergeCell ref="A452:A455"/>
    <mergeCell ref="A408:A411"/>
    <mergeCell ref="A412:A415"/>
    <mergeCell ref="A416:A419"/>
    <mergeCell ref="A420:A423"/>
    <mergeCell ref="A424:A427"/>
    <mergeCell ref="A428:A431"/>
    <mergeCell ref="A384:A387"/>
    <mergeCell ref="A388:A391"/>
    <mergeCell ref="A392:A395"/>
    <mergeCell ref="A396:A399"/>
    <mergeCell ref="A400:A403"/>
    <mergeCell ref="A404:A407"/>
    <mergeCell ref="A360:A363"/>
    <mergeCell ref="A364:A367"/>
    <mergeCell ref="A368:A371"/>
    <mergeCell ref="A372:A375"/>
    <mergeCell ref="A376:A379"/>
    <mergeCell ref="A380:A383"/>
    <mergeCell ref="A336:A339"/>
    <mergeCell ref="A340:A343"/>
    <mergeCell ref="A344:A347"/>
    <mergeCell ref="A348:A351"/>
    <mergeCell ref="A352:A355"/>
    <mergeCell ref="A356:A359"/>
    <mergeCell ref="A312:A315"/>
    <mergeCell ref="A316:A319"/>
    <mergeCell ref="A320:A323"/>
    <mergeCell ref="A324:A327"/>
    <mergeCell ref="A328:A331"/>
    <mergeCell ref="A332:A335"/>
    <mergeCell ref="A288:A291"/>
    <mergeCell ref="A292:A295"/>
    <mergeCell ref="A296:A299"/>
    <mergeCell ref="A300:A303"/>
    <mergeCell ref="A304:A307"/>
    <mergeCell ref="A308:A311"/>
    <mergeCell ref="A264:A267"/>
    <mergeCell ref="A268:A271"/>
    <mergeCell ref="A272:A275"/>
    <mergeCell ref="A276:A279"/>
    <mergeCell ref="A280:A283"/>
    <mergeCell ref="A284:A287"/>
    <mergeCell ref="A240:A243"/>
    <mergeCell ref="A244:A247"/>
    <mergeCell ref="A248:A251"/>
    <mergeCell ref="A252:A255"/>
    <mergeCell ref="A256:A259"/>
    <mergeCell ref="A260:A263"/>
    <mergeCell ref="A216:A219"/>
    <mergeCell ref="A220:A223"/>
    <mergeCell ref="A224:A227"/>
    <mergeCell ref="A228:A231"/>
    <mergeCell ref="A232:A235"/>
    <mergeCell ref="A236:A239"/>
    <mergeCell ref="A192:A195"/>
    <mergeCell ref="A196:A199"/>
    <mergeCell ref="A200:A203"/>
    <mergeCell ref="A204:A207"/>
    <mergeCell ref="A208:A211"/>
    <mergeCell ref="A212:A215"/>
    <mergeCell ref="A168:A171"/>
    <mergeCell ref="A172:A175"/>
    <mergeCell ref="A176:A179"/>
    <mergeCell ref="A180:A183"/>
    <mergeCell ref="A184:A187"/>
    <mergeCell ref="A188:A191"/>
    <mergeCell ref="A144:A147"/>
    <mergeCell ref="A148:A151"/>
    <mergeCell ref="A152:A155"/>
    <mergeCell ref="A156:A159"/>
    <mergeCell ref="A160:A163"/>
    <mergeCell ref="A164:A167"/>
    <mergeCell ref="A120:A123"/>
    <mergeCell ref="A124:A127"/>
    <mergeCell ref="A128:A131"/>
    <mergeCell ref="A132:A135"/>
    <mergeCell ref="A136:A139"/>
    <mergeCell ref="A140:A143"/>
    <mergeCell ref="A96:A99"/>
    <mergeCell ref="A100:A103"/>
    <mergeCell ref="A104:A107"/>
    <mergeCell ref="A108:A111"/>
    <mergeCell ref="A112:A115"/>
    <mergeCell ref="A116:A119"/>
    <mergeCell ref="A72:A75"/>
    <mergeCell ref="A76:A79"/>
    <mergeCell ref="A80:A83"/>
    <mergeCell ref="A84:A87"/>
    <mergeCell ref="A88:A91"/>
    <mergeCell ref="A92:A95"/>
    <mergeCell ref="A48:A51"/>
    <mergeCell ref="A52:A55"/>
    <mergeCell ref="A56:A59"/>
    <mergeCell ref="A60:A63"/>
    <mergeCell ref="A64:A67"/>
    <mergeCell ref="A68:A71"/>
    <mergeCell ref="A24:A27"/>
    <mergeCell ref="A28:A31"/>
    <mergeCell ref="A32:A35"/>
    <mergeCell ref="A36:A39"/>
    <mergeCell ref="A40:A43"/>
    <mergeCell ref="A44:A47"/>
    <mergeCell ref="A4:A7"/>
    <mergeCell ref="A8:A11"/>
    <mergeCell ref="A12:A15"/>
    <mergeCell ref="A16:A19"/>
    <mergeCell ref="A20:A23"/>
  </mergeCell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rowBreaks count="17" manualBreakCount="17">
    <brk id="35" max="16383" man="1"/>
    <brk id="71" max="16383" man="1"/>
    <brk id="107" max="16383" man="1"/>
    <brk id="143" max="16383" man="1"/>
    <brk id="179" max="16383" man="1"/>
    <brk id="215" max="16383" man="1"/>
    <brk id="251" max="16383" man="1"/>
    <brk id="287" max="16383" man="1"/>
    <brk id="323" max="16383" man="1"/>
    <brk id="359" max="16383" man="1"/>
    <brk id="395" max="16383" man="1"/>
    <brk id="431" max="16383" man="1"/>
    <brk id="467" max="16383" man="1"/>
    <brk id="503" max="16383" man="1"/>
    <brk id="539" max="16383" man="1"/>
    <brk id="575" max="16383" man="1"/>
    <brk id="61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60"/>
  <sheetViews>
    <sheetView view="pageLayout" zoomScaleNormal="100" workbookViewId="0"/>
  </sheetViews>
  <sheetFormatPr defaultColWidth="9.140625" defaultRowHeight="12.75" x14ac:dyDescent="0.2"/>
  <cols>
    <col min="1" max="1" width="12.42578125" style="217" customWidth="1"/>
    <col min="2" max="2" width="19.42578125" style="4" customWidth="1"/>
    <col min="3" max="24" width="7.42578125" style="4" customWidth="1"/>
    <col min="25" max="25" width="8.28515625" style="4" customWidth="1"/>
    <col min="26" max="26" width="1.7109375" style="4" customWidth="1"/>
    <col min="27" max="27" width="8.28515625" style="4" customWidth="1"/>
    <col min="28" max="16384" width="9.140625" style="4"/>
  </cols>
  <sheetData>
    <row r="1" spans="1:27" ht="18" customHeight="1" x14ac:dyDescent="0.2">
      <c r="A1" s="496"/>
      <c r="B1" s="257" t="s">
        <v>501</v>
      </c>
      <c r="C1" s="257"/>
      <c r="D1" s="257"/>
      <c r="E1" s="257"/>
      <c r="F1" s="257"/>
      <c r="G1" s="257"/>
      <c r="H1" s="257"/>
      <c r="I1" s="257"/>
      <c r="J1" s="257"/>
    </row>
    <row r="2" spans="1:27" ht="13.5" thickBot="1" x14ac:dyDescent="0.25">
      <c r="A2" s="496"/>
      <c r="B2" s="27"/>
    </row>
    <row r="3" spans="1:27" ht="38.25" customHeight="1" thickBot="1" x14ac:dyDescent="0.25">
      <c r="A3" s="138" t="s">
        <v>465</v>
      </c>
      <c r="B3" s="149" t="s">
        <v>278</v>
      </c>
      <c r="C3" s="132" t="s">
        <v>197</v>
      </c>
      <c r="D3" s="132" t="s">
        <v>198</v>
      </c>
      <c r="E3" s="132" t="s">
        <v>199</v>
      </c>
      <c r="F3" s="132" t="s">
        <v>200</v>
      </c>
      <c r="G3" s="132" t="s">
        <v>201</v>
      </c>
      <c r="H3" s="132" t="s">
        <v>202</v>
      </c>
      <c r="I3" s="132" t="s">
        <v>203</v>
      </c>
      <c r="J3" s="132" t="s">
        <v>204</v>
      </c>
      <c r="K3" s="132" t="s">
        <v>205</v>
      </c>
      <c r="L3" s="132" t="s">
        <v>206</v>
      </c>
      <c r="M3" s="132" t="s">
        <v>207</v>
      </c>
      <c r="N3" s="132" t="s">
        <v>208</v>
      </c>
      <c r="O3" s="132" t="s">
        <v>209</v>
      </c>
      <c r="P3" s="132" t="s">
        <v>210</v>
      </c>
      <c r="Q3" s="132" t="s">
        <v>211</v>
      </c>
      <c r="R3" s="132" t="s">
        <v>212</v>
      </c>
      <c r="S3" s="132" t="s">
        <v>213</v>
      </c>
      <c r="T3" s="132" t="s">
        <v>56</v>
      </c>
      <c r="U3" s="132" t="s">
        <v>214</v>
      </c>
      <c r="V3" s="132" t="s">
        <v>215</v>
      </c>
      <c r="W3" s="132" t="s">
        <v>216</v>
      </c>
      <c r="X3" s="132" t="s">
        <v>217</v>
      </c>
      <c r="Y3" s="132" t="s">
        <v>218</v>
      </c>
      <c r="Z3" s="251"/>
      <c r="AA3" s="386" t="s">
        <v>494</v>
      </c>
    </row>
    <row r="4" spans="1:27" ht="12.75" customHeight="1" x14ac:dyDescent="0.2">
      <c r="A4" s="559" t="s">
        <v>466</v>
      </c>
      <c r="B4" s="146" t="s">
        <v>223</v>
      </c>
      <c r="C4" s="143">
        <v>3058</v>
      </c>
      <c r="D4" s="143">
        <v>3058</v>
      </c>
      <c r="E4" s="11">
        <v>1963</v>
      </c>
      <c r="F4" s="11">
        <v>1963</v>
      </c>
      <c r="G4" s="11">
        <v>1600</v>
      </c>
      <c r="H4" s="11">
        <v>1600</v>
      </c>
      <c r="I4" s="243">
        <v>1141</v>
      </c>
      <c r="J4" s="243">
        <v>1141</v>
      </c>
      <c r="K4" s="151">
        <v>1348</v>
      </c>
      <c r="L4" s="151">
        <v>1348</v>
      </c>
      <c r="M4" s="205">
        <v>1471</v>
      </c>
      <c r="N4" s="205">
        <v>1471</v>
      </c>
      <c r="O4" s="151">
        <v>1891</v>
      </c>
      <c r="P4" s="151">
        <v>1891</v>
      </c>
      <c r="Q4" s="151">
        <v>1706</v>
      </c>
      <c r="R4" s="151">
        <v>1706</v>
      </c>
      <c r="S4" s="151">
        <v>882</v>
      </c>
      <c r="T4" s="151">
        <v>882</v>
      </c>
      <c r="U4" s="151">
        <v>1982</v>
      </c>
      <c r="V4" s="151">
        <v>2813</v>
      </c>
      <c r="W4" s="151">
        <v>3970</v>
      </c>
      <c r="X4" s="150">
        <v>1944.8511962</v>
      </c>
      <c r="Y4" s="247">
        <v>502.4677681</v>
      </c>
      <c r="Z4" s="256"/>
      <c r="AA4" s="252">
        <f>AVERAGE(C4:Y4)</f>
        <v>1797.057346273913</v>
      </c>
    </row>
    <row r="5" spans="1:27" ht="12.75" customHeight="1" x14ac:dyDescent="0.2">
      <c r="A5" s="559"/>
      <c r="B5" s="147" t="s">
        <v>224</v>
      </c>
      <c r="C5" s="144">
        <v>295</v>
      </c>
      <c r="D5" s="144">
        <v>295</v>
      </c>
      <c r="E5" s="15">
        <v>444</v>
      </c>
      <c r="F5" s="15">
        <v>444</v>
      </c>
      <c r="G5" s="15">
        <v>153</v>
      </c>
      <c r="H5" s="15">
        <v>153</v>
      </c>
      <c r="I5" s="244">
        <v>253</v>
      </c>
      <c r="J5" s="244">
        <v>253</v>
      </c>
      <c r="K5" s="139">
        <v>333</v>
      </c>
      <c r="L5" s="139">
        <v>333</v>
      </c>
      <c r="M5" s="206">
        <v>156</v>
      </c>
      <c r="N5" s="206">
        <v>156</v>
      </c>
      <c r="O5" s="139">
        <v>18</v>
      </c>
      <c r="P5" s="139">
        <v>18</v>
      </c>
      <c r="Q5" s="139">
        <v>274</v>
      </c>
      <c r="R5" s="139">
        <v>274</v>
      </c>
      <c r="S5" s="139">
        <v>0</v>
      </c>
      <c r="T5" s="139">
        <v>0</v>
      </c>
      <c r="U5" s="139">
        <v>194</v>
      </c>
      <c r="V5" s="139">
        <v>308</v>
      </c>
      <c r="W5" s="139">
        <v>647</v>
      </c>
      <c r="X5" s="15">
        <v>142.7673901</v>
      </c>
      <c r="Y5" s="248">
        <v>57.817432699999998</v>
      </c>
      <c r="Z5" s="256"/>
      <c r="AA5" s="253">
        <f t="shared" ref="AA5:AA56" si="0">AVERAGE(C5:Y5)</f>
        <v>226.15586186086955</v>
      </c>
    </row>
    <row r="6" spans="1:27" ht="12.75" customHeight="1" x14ac:dyDescent="0.2">
      <c r="A6" s="559"/>
      <c r="B6" s="147" t="s">
        <v>225</v>
      </c>
      <c r="C6" s="144">
        <v>63</v>
      </c>
      <c r="D6" s="144">
        <v>63</v>
      </c>
      <c r="E6" s="15">
        <v>51</v>
      </c>
      <c r="F6" s="15">
        <v>51</v>
      </c>
      <c r="G6" s="15">
        <v>27</v>
      </c>
      <c r="H6" s="15">
        <v>27</v>
      </c>
      <c r="I6" s="244">
        <v>43</v>
      </c>
      <c r="J6" s="244">
        <v>43</v>
      </c>
      <c r="K6" s="139">
        <v>126</v>
      </c>
      <c r="L6" s="139">
        <v>126</v>
      </c>
      <c r="M6" s="206">
        <v>197</v>
      </c>
      <c r="N6" s="206">
        <v>197</v>
      </c>
      <c r="O6" s="139">
        <v>80</v>
      </c>
      <c r="P6" s="139">
        <v>80</v>
      </c>
      <c r="Q6" s="139">
        <v>99</v>
      </c>
      <c r="R6" s="139">
        <v>99</v>
      </c>
      <c r="S6" s="139">
        <v>28</v>
      </c>
      <c r="T6" s="139">
        <v>28</v>
      </c>
      <c r="U6" s="139">
        <v>311</v>
      </c>
      <c r="V6" s="139">
        <v>165</v>
      </c>
      <c r="W6" s="139">
        <v>733</v>
      </c>
      <c r="X6" s="15">
        <v>220.22069569999999</v>
      </c>
      <c r="Y6" s="248">
        <v>41.530872100000003</v>
      </c>
      <c r="Z6" s="256"/>
      <c r="AA6" s="253">
        <f t="shared" si="0"/>
        <v>126.03267686086956</v>
      </c>
    </row>
    <row r="7" spans="1:27" ht="12.75" customHeight="1" thickBot="1" x14ac:dyDescent="0.25">
      <c r="A7" s="560"/>
      <c r="B7" s="148" t="s">
        <v>226</v>
      </c>
      <c r="C7" s="145">
        <v>0</v>
      </c>
      <c r="D7" s="145">
        <v>0</v>
      </c>
      <c r="E7" s="140">
        <v>0</v>
      </c>
      <c r="F7" s="140">
        <v>0</v>
      </c>
      <c r="G7" s="140">
        <v>116</v>
      </c>
      <c r="H7" s="140">
        <v>116</v>
      </c>
      <c r="I7" s="245">
        <v>18</v>
      </c>
      <c r="J7" s="245">
        <v>18</v>
      </c>
      <c r="K7" s="141">
        <v>0</v>
      </c>
      <c r="L7" s="141">
        <v>0</v>
      </c>
      <c r="M7" s="207">
        <v>56</v>
      </c>
      <c r="N7" s="207">
        <v>56</v>
      </c>
      <c r="O7" s="141">
        <v>6</v>
      </c>
      <c r="P7" s="141">
        <v>6</v>
      </c>
      <c r="Q7" s="141">
        <v>0</v>
      </c>
      <c r="R7" s="141">
        <v>0</v>
      </c>
      <c r="S7" s="141">
        <v>0</v>
      </c>
      <c r="T7" s="141">
        <v>0</v>
      </c>
      <c r="U7" s="141">
        <v>3104</v>
      </c>
      <c r="V7" s="141">
        <v>9</v>
      </c>
      <c r="W7" s="141">
        <v>0</v>
      </c>
      <c r="X7" s="140">
        <v>7703.9606024100003</v>
      </c>
      <c r="Y7" s="249">
        <v>264.84544940000001</v>
      </c>
      <c r="Z7" s="256"/>
      <c r="AA7" s="254">
        <f t="shared" si="0"/>
        <v>498.86113268739126</v>
      </c>
    </row>
    <row r="8" spans="1:27" ht="12.75" customHeight="1" x14ac:dyDescent="0.2">
      <c r="A8" s="561" t="s">
        <v>280</v>
      </c>
      <c r="B8" s="155" t="s">
        <v>223</v>
      </c>
      <c r="C8" s="143">
        <v>7953</v>
      </c>
      <c r="D8" s="143">
        <v>7953</v>
      </c>
      <c r="E8" s="11">
        <v>3718</v>
      </c>
      <c r="F8" s="11">
        <v>3718</v>
      </c>
      <c r="G8" s="11">
        <v>3862</v>
      </c>
      <c r="H8" s="11">
        <v>3862</v>
      </c>
      <c r="I8" s="243">
        <v>7665</v>
      </c>
      <c r="J8" s="243">
        <v>7665</v>
      </c>
      <c r="K8" s="142">
        <v>5202</v>
      </c>
      <c r="L8" s="142">
        <v>5202</v>
      </c>
      <c r="M8" s="208">
        <v>2342</v>
      </c>
      <c r="N8" s="208">
        <v>2342</v>
      </c>
      <c r="O8" s="142">
        <v>3858</v>
      </c>
      <c r="P8" s="142">
        <v>3858</v>
      </c>
      <c r="Q8" s="142">
        <v>5073</v>
      </c>
      <c r="R8" s="142">
        <v>5073</v>
      </c>
      <c r="S8" s="142">
        <v>4273</v>
      </c>
      <c r="T8" s="142">
        <v>4273</v>
      </c>
      <c r="U8" s="142">
        <v>1744</v>
      </c>
      <c r="V8" s="142">
        <v>2400</v>
      </c>
      <c r="W8" s="142">
        <v>1488</v>
      </c>
      <c r="X8" s="11">
        <v>3142.7483742999998</v>
      </c>
      <c r="Y8" s="247">
        <v>832.92399220000004</v>
      </c>
      <c r="Z8" s="256"/>
      <c r="AA8" s="252">
        <f t="shared" si="0"/>
        <v>4239.1161898478258</v>
      </c>
    </row>
    <row r="9" spans="1:27" ht="12.75" customHeight="1" x14ac:dyDescent="0.2">
      <c r="A9" s="559"/>
      <c r="B9" s="147" t="s">
        <v>224</v>
      </c>
      <c r="C9" s="144">
        <v>679</v>
      </c>
      <c r="D9" s="144">
        <v>679</v>
      </c>
      <c r="E9" s="15">
        <v>636</v>
      </c>
      <c r="F9" s="15">
        <v>636</v>
      </c>
      <c r="G9" s="15">
        <v>711</v>
      </c>
      <c r="H9" s="15">
        <v>711</v>
      </c>
      <c r="I9" s="244">
        <v>853</v>
      </c>
      <c r="J9" s="244">
        <v>853</v>
      </c>
      <c r="K9" s="139">
        <v>2276</v>
      </c>
      <c r="L9" s="139">
        <v>2276</v>
      </c>
      <c r="M9" s="206">
        <v>2327</v>
      </c>
      <c r="N9" s="206">
        <v>2327</v>
      </c>
      <c r="O9" s="139">
        <v>2046</v>
      </c>
      <c r="P9" s="139">
        <v>2046</v>
      </c>
      <c r="Q9" s="139">
        <v>2464</v>
      </c>
      <c r="R9" s="139">
        <v>2464</v>
      </c>
      <c r="S9" s="139">
        <v>1680</v>
      </c>
      <c r="T9" s="139">
        <v>1680</v>
      </c>
      <c r="U9" s="139">
        <v>1012</v>
      </c>
      <c r="V9" s="139">
        <v>1809</v>
      </c>
      <c r="W9" s="139">
        <v>3682</v>
      </c>
      <c r="X9" s="15">
        <v>2534.8682141999998</v>
      </c>
      <c r="Y9" s="248">
        <v>2814.2290437000001</v>
      </c>
      <c r="Z9" s="256"/>
      <c r="AA9" s="253">
        <f t="shared" si="0"/>
        <v>1704.1781416478261</v>
      </c>
    </row>
    <row r="10" spans="1:27" ht="12.75" customHeight="1" x14ac:dyDescent="0.2">
      <c r="A10" s="559"/>
      <c r="B10" s="147" t="s">
        <v>225</v>
      </c>
      <c r="C10" s="144">
        <v>295</v>
      </c>
      <c r="D10" s="144">
        <v>295</v>
      </c>
      <c r="E10" s="15">
        <v>413</v>
      </c>
      <c r="F10" s="15">
        <v>413</v>
      </c>
      <c r="G10" s="15">
        <v>147</v>
      </c>
      <c r="H10" s="15">
        <v>147</v>
      </c>
      <c r="I10" s="244">
        <v>253</v>
      </c>
      <c r="J10" s="244">
        <v>253</v>
      </c>
      <c r="K10" s="139">
        <v>512</v>
      </c>
      <c r="L10" s="139">
        <v>512</v>
      </c>
      <c r="M10" s="206">
        <v>301</v>
      </c>
      <c r="N10" s="206">
        <v>301</v>
      </c>
      <c r="O10" s="139">
        <v>324</v>
      </c>
      <c r="P10" s="139">
        <v>324</v>
      </c>
      <c r="Q10" s="139">
        <v>371</v>
      </c>
      <c r="R10" s="139">
        <v>371</v>
      </c>
      <c r="S10" s="139">
        <v>113</v>
      </c>
      <c r="T10" s="139">
        <v>113</v>
      </c>
      <c r="U10" s="139">
        <v>256</v>
      </c>
      <c r="V10" s="139">
        <v>227</v>
      </c>
      <c r="W10" s="139">
        <v>970</v>
      </c>
      <c r="X10" s="15">
        <v>478.8000538</v>
      </c>
      <c r="Y10" s="248">
        <v>142.79015100000001</v>
      </c>
      <c r="Z10" s="256"/>
      <c r="AA10" s="253">
        <f t="shared" si="0"/>
        <v>327.50392194782609</v>
      </c>
    </row>
    <row r="11" spans="1:27" ht="12.75" customHeight="1" thickBot="1" x14ac:dyDescent="0.25">
      <c r="A11" s="560"/>
      <c r="B11" s="148" t="s">
        <v>226</v>
      </c>
      <c r="C11" s="145">
        <v>3</v>
      </c>
      <c r="D11" s="145">
        <v>3</v>
      </c>
      <c r="E11" s="140">
        <v>0</v>
      </c>
      <c r="F11" s="140">
        <v>0</v>
      </c>
      <c r="G11" s="140">
        <v>15</v>
      </c>
      <c r="H11" s="140">
        <v>15</v>
      </c>
      <c r="I11" s="245">
        <v>116</v>
      </c>
      <c r="J11" s="245">
        <v>116</v>
      </c>
      <c r="K11" s="141">
        <v>1687</v>
      </c>
      <c r="L11" s="141">
        <v>1687</v>
      </c>
      <c r="M11" s="207">
        <v>416</v>
      </c>
      <c r="N11" s="207">
        <v>416</v>
      </c>
      <c r="O11" s="141">
        <v>905</v>
      </c>
      <c r="P11" s="141">
        <v>905</v>
      </c>
      <c r="Q11" s="141">
        <v>907</v>
      </c>
      <c r="R11" s="141">
        <v>907</v>
      </c>
      <c r="S11" s="141">
        <v>74</v>
      </c>
      <c r="T11" s="141">
        <v>74</v>
      </c>
      <c r="U11" s="141">
        <v>5178</v>
      </c>
      <c r="V11" s="141">
        <v>1369</v>
      </c>
      <c r="W11" s="141">
        <v>633</v>
      </c>
      <c r="X11" s="140">
        <v>3093.4989998000001</v>
      </c>
      <c r="Y11" s="249">
        <v>0</v>
      </c>
      <c r="Z11" s="256"/>
      <c r="AA11" s="254">
        <f t="shared" si="0"/>
        <v>805.19560868695658</v>
      </c>
    </row>
    <row r="12" spans="1:27" ht="12.75" customHeight="1" x14ac:dyDescent="0.2">
      <c r="A12" s="559" t="s">
        <v>467</v>
      </c>
      <c r="B12" s="146" t="s">
        <v>223</v>
      </c>
      <c r="C12" s="143">
        <v>1081</v>
      </c>
      <c r="D12" s="143">
        <v>1081</v>
      </c>
      <c r="E12" s="11">
        <v>694</v>
      </c>
      <c r="F12" s="11">
        <v>694</v>
      </c>
      <c r="G12" s="11">
        <v>264</v>
      </c>
      <c r="H12" s="11">
        <v>264</v>
      </c>
      <c r="I12" s="243">
        <v>123</v>
      </c>
      <c r="J12" s="243">
        <v>123</v>
      </c>
      <c r="K12" s="142">
        <v>474</v>
      </c>
      <c r="L12" s="142">
        <v>474</v>
      </c>
      <c r="M12" s="208">
        <v>199</v>
      </c>
      <c r="N12" s="208">
        <v>199</v>
      </c>
      <c r="O12" s="142">
        <v>323</v>
      </c>
      <c r="P12" s="142">
        <v>323</v>
      </c>
      <c r="Q12" s="142">
        <v>116</v>
      </c>
      <c r="R12" s="142">
        <v>116</v>
      </c>
      <c r="S12" s="142">
        <v>236</v>
      </c>
      <c r="T12" s="142">
        <v>236</v>
      </c>
      <c r="U12" s="142">
        <v>257</v>
      </c>
      <c r="V12" s="142">
        <v>113</v>
      </c>
      <c r="W12" s="142">
        <v>266</v>
      </c>
      <c r="X12" s="11">
        <v>323.71654460000002</v>
      </c>
      <c r="Y12" s="247">
        <v>114.5462084</v>
      </c>
      <c r="Z12" s="256"/>
      <c r="AA12" s="252">
        <f t="shared" si="0"/>
        <v>351.92446752173913</v>
      </c>
    </row>
    <row r="13" spans="1:27" ht="12.75" customHeight="1" x14ac:dyDescent="0.2">
      <c r="A13" s="559"/>
      <c r="B13" s="147" t="s">
        <v>224</v>
      </c>
      <c r="C13" s="144">
        <v>74</v>
      </c>
      <c r="D13" s="144">
        <v>74</v>
      </c>
      <c r="E13" s="15">
        <v>96</v>
      </c>
      <c r="F13" s="15">
        <v>96</v>
      </c>
      <c r="G13" s="15">
        <v>452</v>
      </c>
      <c r="H13" s="15">
        <v>452</v>
      </c>
      <c r="I13" s="244">
        <v>397</v>
      </c>
      <c r="J13" s="244">
        <v>397</v>
      </c>
      <c r="K13" s="139">
        <v>1164</v>
      </c>
      <c r="L13" s="139">
        <v>1164</v>
      </c>
      <c r="M13" s="206">
        <v>641</v>
      </c>
      <c r="N13" s="206">
        <v>641</v>
      </c>
      <c r="O13" s="139">
        <v>629</v>
      </c>
      <c r="P13" s="139">
        <v>629</v>
      </c>
      <c r="Q13" s="139">
        <v>252</v>
      </c>
      <c r="R13" s="139">
        <v>252</v>
      </c>
      <c r="S13" s="139">
        <v>1061</v>
      </c>
      <c r="T13" s="139">
        <v>1061</v>
      </c>
      <c r="U13" s="139">
        <v>1686</v>
      </c>
      <c r="V13" s="139">
        <v>1014</v>
      </c>
      <c r="W13" s="139">
        <v>520</v>
      </c>
      <c r="X13" s="15">
        <v>885.37002380000001</v>
      </c>
      <c r="Y13" s="248">
        <v>1976.0152975999999</v>
      </c>
      <c r="Z13" s="256"/>
      <c r="AA13" s="253">
        <f t="shared" si="0"/>
        <v>678.84284006086966</v>
      </c>
    </row>
    <row r="14" spans="1:27" ht="12.75" customHeight="1" x14ac:dyDescent="0.2">
      <c r="A14" s="559"/>
      <c r="B14" s="147" t="s">
        <v>225</v>
      </c>
      <c r="C14" s="144">
        <v>205</v>
      </c>
      <c r="D14" s="144">
        <v>205</v>
      </c>
      <c r="E14" s="15">
        <v>299</v>
      </c>
      <c r="F14" s="15">
        <v>299</v>
      </c>
      <c r="G14" s="15">
        <v>226</v>
      </c>
      <c r="H14" s="15">
        <v>226</v>
      </c>
      <c r="I14" s="244">
        <v>157</v>
      </c>
      <c r="J14" s="244">
        <v>157</v>
      </c>
      <c r="K14" s="139">
        <v>767</v>
      </c>
      <c r="L14" s="139">
        <v>767</v>
      </c>
      <c r="M14" s="206">
        <v>228</v>
      </c>
      <c r="N14" s="206">
        <v>228</v>
      </c>
      <c r="O14" s="139">
        <v>525</v>
      </c>
      <c r="P14" s="139">
        <v>525</v>
      </c>
      <c r="Q14" s="139">
        <v>137</v>
      </c>
      <c r="R14" s="139">
        <v>137</v>
      </c>
      <c r="S14" s="139">
        <v>54</v>
      </c>
      <c r="T14" s="139">
        <v>54</v>
      </c>
      <c r="U14" s="139">
        <v>336</v>
      </c>
      <c r="V14" s="139">
        <v>133</v>
      </c>
      <c r="W14" s="139">
        <v>174</v>
      </c>
      <c r="X14" s="15">
        <v>149.1596236</v>
      </c>
      <c r="Y14" s="248">
        <v>123.1962257</v>
      </c>
      <c r="Z14" s="256"/>
      <c r="AA14" s="253">
        <f t="shared" si="0"/>
        <v>265.71112388260866</v>
      </c>
    </row>
    <row r="15" spans="1:27" ht="12.75" customHeight="1" thickBot="1" x14ac:dyDescent="0.25">
      <c r="A15" s="560"/>
      <c r="B15" s="148" t="s">
        <v>226</v>
      </c>
      <c r="C15" s="145">
        <v>42</v>
      </c>
      <c r="D15" s="145">
        <v>42</v>
      </c>
      <c r="E15" s="140">
        <v>1354</v>
      </c>
      <c r="F15" s="140">
        <v>1354</v>
      </c>
      <c r="G15" s="140">
        <v>1689</v>
      </c>
      <c r="H15" s="140">
        <v>1689</v>
      </c>
      <c r="I15" s="245">
        <v>259</v>
      </c>
      <c r="J15" s="245">
        <v>259</v>
      </c>
      <c r="K15" s="141">
        <v>1658</v>
      </c>
      <c r="L15" s="141">
        <v>1658</v>
      </c>
      <c r="M15" s="207">
        <v>174</v>
      </c>
      <c r="N15" s="207">
        <v>174</v>
      </c>
      <c r="O15" s="141">
        <v>18479</v>
      </c>
      <c r="P15" s="141">
        <v>18479</v>
      </c>
      <c r="Q15" s="141">
        <v>7625</v>
      </c>
      <c r="R15" s="141">
        <v>7625</v>
      </c>
      <c r="S15" s="141">
        <v>433</v>
      </c>
      <c r="T15" s="141">
        <v>433</v>
      </c>
      <c r="U15" s="141">
        <v>44161</v>
      </c>
      <c r="V15" s="141">
        <v>160</v>
      </c>
      <c r="W15" s="141">
        <v>664</v>
      </c>
      <c r="X15" s="140">
        <v>4814.4287225999997</v>
      </c>
      <c r="Y15" s="249">
        <v>1184.1006594</v>
      </c>
      <c r="Z15" s="256"/>
      <c r="AA15" s="254">
        <f t="shared" si="0"/>
        <v>4974.3273644347828</v>
      </c>
    </row>
    <row r="16" spans="1:27" ht="12.75" customHeight="1" x14ac:dyDescent="0.2">
      <c r="A16" s="559" t="s">
        <v>468</v>
      </c>
      <c r="B16" s="146" t="s">
        <v>223</v>
      </c>
      <c r="C16" s="143">
        <v>1247</v>
      </c>
      <c r="D16" s="143">
        <v>1247</v>
      </c>
      <c r="E16" s="11">
        <v>1692</v>
      </c>
      <c r="F16" s="11">
        <v>1692</v>
      </c>
      <c r="G16" s="11">
        <v>1329</v>
      </c>
      <c r="H16" s="11">
        <v>1329</v>
      </c>
      <c r="I16" s="243">
        <v>855</v>
      </c>
      <c r="J16" s="243">
        <v>855</v>
      </c>
      <c r="K16" s="142">
        <v>2283</v>
      </c>
      <c r="L16" s="142">
        <v>2283</v>
      </c>
      <c r="M16" s="208">
        <v>318</v>
      </c>
      <c r="N16" s="208">
        <v>318</v>
      </c>
      <c r="O16" s="142">
        <v>1214</v>
      </c>
      <c r="P16" s="142">
        <v>1214</v>
      </c>
      <c r="Q16" s="142">
        <v>1079</v>
      </c>
      <c r="R16" s="142">
        <v>1079</v>
      </c>
      <c r="S16" s="142">
        <v>386</v>
      </c>
      <c r="T16" s="142">
        <v>386</v>
      </c>
      <c r="U16" s="142">
        <v>1826</v>
      </c>
      <c r="V16" s="142">
        <v>579</v>
      </c>
      <c r="W16" s="142">
        <v>556</v>
      </c>
      <c r="X16" s="11">
        <v>1127.6154633000001</v>
      </c>
      <c r="Y16" s="247">
        <v>393.077179</v>
      </c>
      <c r="Z16" s="256"/>
      <c r="AA16" s="252">
        <f t="shared" si="0"/>
        <v>1099.4648974913043</v>
      </c>
    </row>
    <row r="17" spans="1:27" ht="12.75" customHeight="1" x14ac:dyDescent="0.2">
      <c r="A17" s="559"/>
      <c r="B17" s="147" t="s">
        <v>224</v>
      </c>
      <c r="C17" s="144">
        <v>512</v>
      </c>
      <c r="D17" s="144">
        <v>512</v>
      </c>
      <c r="E17" s="15">
        <v>714</v>
      </c>
      <c r="F17" s="15">
        <v>714</v>
      </c>
      <c r="G17" s="15">
        <v>373</v>
      </c>
      <c r="H17" s="15">
        <v>373</v>
      </c>
      <c r="I17" s="244">
        <v>447</v>
      </c>
      <c r="J17" s="244">
        <v>447</v>
      </c>
      <c r="K17" s="139">
        <v>998</v>
      </c>
      <c r="L17" s="139">
        <v>998</v>
      </c>
      <c r="M17" s="206">
        <v>253</v>
      </c>
      <c r="N17" s="206">
        <v>253</v>
      </c>
      <c r="O17" s="139">
        <v>707</v>
      </c>
      <c r="P17" s="139">
        <v>707</v>
      </c>
      <c r="Q17" s="139">
        <v>1344</v>
      </c>
      <c r="R17" s="139">
        <v>1344</v>
      </c>
      <c r="S17" s="139">
        <v>244</v>
      </c>
      <c r="T17" s="139">
        <v>244</v>
      </c>
      <c r="U17" s="139">
        <v>1669</v>
      </c>
      <c r="V17" s="139">
        <v>892</v>
      </c>
      <c r="W17" s="139">
        <v>1503</v>
      </c>
      <c r="X17" s="15">
        <v>2155.8066073</v>
      </c>
      <c r="Y17" s="248">
        <v>1629.5759018000001</v>
      </c>
      <c r="Z17" s="256"/>
      <c r="AA17" s="253">
        <f t="shared" si="0"/>
        <v>827.53836996086955</v>
      </c>
    </row>
    <row r="18" spans="1:27" ht="12.75" customHeight="1" x14ac:dyDescent="0.2">
      <c r="A18" s="559"/>
      <c r="B18" s="147" t="s">
        <v>225</v>
      </c>
      <c r="C18" s="144">
        <v>639</v>
      </c>
      <c r="D18" s="144">
        <v>639</v>
      </c>
      <c r="E18" s="15">
        <v>1035</v>
      </c>
      <c r="F18" s="15">
        <v>1035</v>
      </c>
      <c r="G18" s="15">
        <v>783</v>
      </c>
      <c r="H18" s="15">
        <v>783</v>
      </c>
      <c r="I18" s="244">
        <v>503</v>
      </c>
      <c r="J18" s="244">
        <v>503</v>
      </c>
      <c r="K18" s="139">
        <v>1310</v>
      </c>
      <c r="L18" s="139">
        <v>1310</v>
      </c>
      <c r="M18" s="206">
        <v>659</v>
      </c>
      <c r="N18" s="206">
        <v>659</v>
      </c>
      <c r="O18" s="139">
        <v>811</v>
      </c>
      <c r="P18" s="139">
        <v>811</v>
      </c>
      <c r="Q18" s="139">
        <v>925</v>
      </c>
      <c r="R18" s="139">
        <v>925</v>
      </c>
      <c r="S18" s="139">
        <v>683</v>
      </c>
      <c r="T18" s="139">
        <v>683</v>
      </c>
      <c r="U18" s="139">
        <v>912</v>
      </c>
      <c r="V18" s="139">
        <v>602</v>
      </c>
      <c r="W18" s="139">
        <v>640</v>
      </c>
      <c r="X18" s="15">
        <v>1205.2530331</v>
      </c>
      <c r="Y18" s="248">
        <v>861.51284239999995</v>
      </c>
      <c r="Z18" s="256"/>
      <c r="AA18" s="253">
        <f t="shared" si="0"/>
        <v>822.46808154347832</v>
      </c>
    </row>
    <row r="19" spans="1:27" ht="12.75" customHeight="1" thickBot="1" x14ac:dyDescent="0.25">
      <c r="A19" s="560"/>
      <c r="B19" s="148" t="s">
        <v>226</v>
      </c>
      <c r="C19" s="145">
        <v>0</v>
      </c>
      <c r="D19" s="145">
        <v>0</v>
      </c>
      <c r="E19" s="140">
        <v>3339</v>
      </c>
      <c r="F19" s="140">
        <v>3339</v>
      </c>
      <c r="G19" s="140">
        <v>283</v>
      </c>
      <c r="H19" s="140">
        <v>283</v>
      </c>
      <c r="I19" s="245">
        <v>8</v>
      </c>
      <c r="J19" s="245">
        <v>8</v>
      </c>
      <c r="K19" s="141">
        <v>1088</v>
      </c>
      <c r="L19" s="141">
        <v>1088</v>
      </c>
      <c r="M19" s="207">
        <v>2589</v>
      </c>
      <c r="N19" s="207">
        <v>2589</v>
      </c>
      <c r="O19" s="141">
        <v>321</v>
      </c>
      <c r="P19" s="141">
        <v>321</v>
      </c>
      <c r="Q19" s="141">
        <v>2401</v>
      </c>
      <c r="R19" s="141">
        <v>2401</v>
      </c>
      <c r="S19" s="141">
        <v>434</v>
      </c>
      <c r="T19" s="141">
        <v>434</v>
      </c>
      <c r="U19" s="141">
        <v>16089</v>
      </c>
      <c r="V19" s="141">
        <v>32</v>
      </c>
      <c r="W19" s="141">
        <v>81</v>
      </c>
      <c r="X19" s="140">
        <v>7654.4973805099999</v>
      </c>
      <c r="Y19" s="249">
        <v>446.71061479999997</v>
      </c>
      <c r="Z19" s="256"/>
      <c r="AA19" s="254">
        <f t="shared" si="0"/>
        <v>1966.4873041439132</v>
      </c>
    </row>
    <row r="20" spans="1:27" ht="12.75" customHeight="1" x14ac:dyDescent="0.2">
      <c r="A20" s="559" t="s">
        <v>389</v>
      </c>
      <c r="B20" s="146" t="s">
        <v>223</v>
      </c>
      <c r="C20" s="143">
        <v>3592</v>
      </c>
      <c r="D20" s="143">
        <v>3592</v>
      </c>
      <c r="E20" s="11">
        <v>1453</v>
      </c>
      <c r="F20" s="11">
        <v>1453</v>
      </c>
      <c r="G20" s="11">
        <v>1307</v>
      </c>
      <c r="H20" s="11">
        <v>1307</v>
      </c>
      <c r="I20" s="243">
        <v>2771</v>
      </c>
      <c r="J20" s="243">
        <v>2771</v>
      </c>
      <c r="K20" s="142">
        <v>1725</v>
      </c>
      <c r="L20" s="142">
        <v>1725</v>
      </c>
      <c r="M20" s="208">
        <v>2383</v>
      </c>
      <c r="N20" s="208">
        <v>2383</v>
      </c>
      <c r="O20" s="142">
        <v>2238</v>
      </c>
      <c r="P20" s="142">
        <v>2238</v>
      </c>
      <c r="Q20" s="142">
        <v>8407</v>
      </c>
      <c r="R20" s="142">
        <v>8407</v>
      </c>
      <c r="S20" s="142">
        <v>2041</v>
      </c>
      <c r="T20" s="142">
        <v>2041</v>
      </c>
      <c r="U20" s="142">
        <v>2439</v>
      </c>
      <c r="V20" s="142">
        <v>1004</v>
      </c>
      <c r="W20" s="142">
        <v>1347</v>
      </c>
      <c r="X20" s="11">
        <v>1590.8407405999999</v>
      </c>
      <c r="Y20" s="247">
        <v>78.133146100000005</v>
      </c>
      <c r="Z20" s="256"/>
      <c r="AA20" s="252">
        <f t="shared" si="0"/>
        <v>2534.4771255086957</v>
      </c>
    </row>
    <row r="21" spans="1:27" ht="12.75" customHeight="1" x14ac:dyDescent="0.2">
      <c r="A21" s="559"/>
      <c r="B21" s="147" t="s">
        <v>224</v>
      </c>
      <c r="C21" s="144">
        <v>669</v>
      </c>
      <c r="D21" s="144">
        <v>669</v>
      </c>
      <c r="E21" s="15">
        <v>657</v>
      </c>
      <c r="F21" s="15">
        <v>657</v>
      </c>
      <c r="G21" s="15">
        <v>504</v>
      </c>
      <c r="H21" s="15">
        <v>504</v>
      </c>
      <c r="I21" s="244">
        <v>316</v>
      </c>
      <c r="J21" s="244">
        <v>316</v>
      </c>
      <c r="K21" s="139">
        <v>1416</v>
      </c>
      <c r="L21" s="139">
        <v>1416</v>
      </c>
      <c r="M21" s="206">
        <v>998</v>
      </c>
      <c r="N21" s="206">
        <v>998</v>
      </c>
      <c r="O21" s="139">
        <v>927</v>
      </c>
      <c r="P21" s="139">
        <v>927</v>
      </c>
      <c r="Q21" s="139">
        <v>789</v>
      </c>
      <c r="R21" s="139">
        <v>789</v>
      </c>
      <c r="S21" s="139">
        <v>509</v>
      </c>
      <c r="T21" s="139">
        <v>509</v>
      </c>
      <c r="U21" s="139">
        <v>862</v>
      </c>
      <c r="V21" s="139">
        <v>1268</v>
      </c>
      <c r="W21" s="139">
        <v>1766</v>
      </c>
      <c r="X21" s="15">
        <v>2615.6544651999998</v>
      </c>
      <c r="Y21" s="248">
        <v>1776.0033404999999</v>
      </c>
      <c r="Z21" s="256"/>
      <c r="AA21" s="253">
        <f t="shared" si="0"/>
        <v>950.33294807391303</v>
      </c>
    </row>
    <row r="22" spans="1:27" ht="12.75" customHeight="1" x14ac:dyDescent="0.2">
      <c r="A22" s="559"/>
      <c r="B22" s="147" t="s">
        <v>225</v>
      </c>
      <c r="C22" s="144">
        <v>142</v>
      </c>
      <c r="D22" s="144">
        <v>142</v>
      </c>
      <c r="E22" s="15">
        <v>151</v>
      </c>
      <c r="F22" s="15">
        <v>151</v>
      </c>
      <c r="G22" s="15">
        <v>129</v>
      </c>
      <c r="H22" s="15">
        <v>129</v>
      </c>
      <c r="I22" s="244">
        <v>138</v>
      </c>
      <c r="J22" s="244">
        <v>138</v>
      </c>
      <c r="K22" s="139">
        <v>299</v>
      </c>
      <c r="L22" s="139">
        <v>299</v>
      </c>
      <c r="M22" s="206">
        <v>307</v>
      </c>
      <c r="N22" s="206">
        <v>307</v>
      </c>
      <c r="O22" s="139">
        <v>385</v>
      </c>
      <c r="P22" s="139">
        <v>385</v>
      </c>
      <c r="Q22" s="139">
        <v>307</v>
      </c>
      <c r="R22" s="139">
        <v>307</v>
      </c>
      <c r="S22" s="139">
        <v>57</v>
      </c>
      <c r="T22" s="139">
        <v>57</v>
      </c>
      <c r="U22" s="139">
        <v>174</v>
      </c>
      <c r="V22" s="139">
        <v>388</v>
      </c>
      <c r="W22" s="139">
        <v>539</v>
      </c>
      <c r="X22" s="15">
        <v>291.37187299999999</v>
      </c>
      <c r="Y22" s="248">
        <v>13.995132</v>
      </c>
      <c r="Z22" s="256"/>
      <c r="AA22" s="253">
        <f t="shared" si="0"/>
        <v>227.66813065217391</v>
      </c>
    </row>
    <row r="23" spans="1:27" ht="12.75" customHeight="1" thickBot="1" x14ac:dyDescent="0.25">
      <c r="A23" s="560"/>
      <c r="B23" s="148" t="s">
        <v>226</v>
      </c>
      <c r="C23" s="145">
        <v>0</v>
      </c>
      <c r="D23" s="145">
        <v>0</v>
      </c>
      <c r="E23" s="140">
        <v>0</v>
      </c>
      <c r="F23" s="140">
        <v>0</v>
      </c>
      <c r="G23" s="140">
        <v>18</v>
      </c>
      <c r="H23" s="140">
        <v>18</v>
      </c>
      <c r="I23" s="245">
        <v>94</v>
      </c>
      <c r="J23" s="245">
        <v>94</v>
      </c>
      <c r="K23" s="141">
        <v>205</v>
      </c>
      <c r="L23" s="141">
        <v>205</v>
      </c>
      <c r="M23" s="207">
        <v>939</v>
      </c>
      <c r="N23" s="207">
        <v>939</v>
      </c>
      <c r="O23" s="141">
        <v>726</v>
      </c>
      <c r="P23" s="141">
        <v>726</v>
      </c>
      <c r="Q23" s="141">
        <v>133</v>
      </c>
      <c r="R23" s="141">
        <v>133</v>
      </c>
      <c r="S23" s="141">
        <v>1872</v>
      </c>
      <c r="T23" s="141">
        <v>1872</v>
      </c>
      <c r="U23" s="141">
        <v>0</v>
      </c>
      <c r="V23" s="141">
        <v>1426</v>
      </c>
      <c r="W23" s="141">
        <v>804</v>
      </c>
      <c r="X23" s="140">
        <v>1245.8231928</v>
      </c>
      <c r="Y23" s="249">
        <v>0</v>
      </c>
      <c r="Z23" s="256"/>
      <c r="AA23" s="254">
        <f t="shared" si="0"/>
        <v>497.81839968695652</v>
      </c>
    </row>
    <row r="24" spans="1:27" ht="12.75" customHeight="1" x14ac:dyDescent="0.2">
      <c r="A24" s="559" t="s">
        <v>469</v>
      </c>
      <c r="B24" s="146" t="s">
        <v>223</v>
      </c>
      <c r="C24" s="143">
        <v>2266</v>
      </c>
      <c r="D24" s="143">
        <v>2266</v>
      </c>
      <c r="E24" s="11">
        <v>926</v>
      </c>
      <c r="F24" s="11">
        <v>926</v>
      </c>
      <c r="G24" s="11">
        <v>667</v>
      </c>
      <c r="H24" s="11">
        <v>667</v>
      </c>
      <c r="I24" s="243">
        <v>2888</v>
      </c>
      <c r="J24" s="243">
        <v>2888</v>
      </c>
      <c r="K24" s="142">
        <v>2153</v>
      </c>
      <c r="L24" s="142">
        <v>2153</v>
      </c>
      <c r="M24" s="208">
        <v>2956</v>
      </c>
      <c r="N24" s="208">
        <v>2956</v>
      </c>
      <c r="O24" s="142">
        <v>3765</v>
      </c>
      <c r="P24" s="142">
        <v>3765</v>
      </c>
      <c r="Q24" s="142">
        <v>3851</v>
      </c>
      <c r="R24" s="142">
        <v>3851</v>
      </c>
      <c r="S24" s="142">
        <v>1677</v>
      </c>
      <c r="T24" s="142">
        <v>1677</v>
      </c>
      <c r="U24" s="142">
        <v>1332</v>
      </c>
      <c r="V24" s="142">
        <v>1648</v>
      </c>
      <c r="W24" s="142">
        <v>1156</v>
      </c>
      <c r="X24" s="11">
        <v>834.87667639999995</v>
      </c>
      <c r="Y24" s="247">
        <v>267.58841330000001</v>
      </c>
      <c r="Z24" s="256"/>
      <c r="AA24" s="252">
        <f t="shared" si="0"/>
        <v>2066.8028299869566</v>
      </c>
    </row>
    <row r="25" spans="1:27" ht="12.75" customHeight="1" x14ac:dyDescent="0.2">
      <c r="A25" s="559"/>
      <c r="B25" s="147" t="s">
        <v>224</v>
      </c>
      <c r="C25" s="144">
        <v>0</v>
      </c>
      <c r="D25" s="144">
        <v>0</v>
      </c>
      <c r="E25" s="15">
        <v>0</v>
      </c>
      <c r="F25" s="15">
        <v>0</v>
      </c>
      <c r="G25" s="15">
        <v>0</v>
      </c>
      <c r="H25" s="15">
        <v>0</v>
      </c>
      <c r="I25" s="244">
        <v>18</v>
      </c>
      <c r="J25" s="244">
        <v>18</v>
      </c>
      <c r="K25" s="139">
        <v>10</v>
      </c>
      <c r="L25" s="139">
        <v>10</v>
      </c>
      <c r="M25" s="206">
        <v>0</v>
      </c>
      <c r="N25" s="206">
        <v>0</v>
      </c>
      <c r="O25" s="139">
        <v>0</v>
      </c>
      <c r="P25" s="139">
        <v>0</v>
      </c>
      <c r="Q25" s="139">
        <v>0</v>
      </c>
      <c r="R25" s="139">
        <v>0</v>
      </c>
      <c r="S25" s="139">
        <v>0</v>
      </c>
      <c r="T25" s="139">
        <v>0</v>
      </c>
      <c r="U25" s="139">
        <v>0</v>
      </c>
      <c r="V25" s="139">
        <v>0</v>
      </c>
      <c r="W25" s="139">
        <v>0</v>
      </c>
      <c r="X25" s="15">
        <v>9.1612150000000003</v>
      </c>
      <c r="Y25" s="248">
        <v>0</v>
      </c>
      <c r="Z25" s="256"/>
      <c r="AA25" s="253">
        <f t="shared" si="0"/>
        <v>2.8330963043478259</v>
      </c>
    </row>
    <row r="26" spans="1:27" ht="12.75" customHeight="1" x14ac:dyDescent="0.2">
      <c r="A26" s="559"/>
      <c r="B26" s="147" t="s">
        <v>225</v>
      </c>
      <c r="C26" s="144">
        <v>95</v>
      </c>
      <c r="D26" s="144">
        <v>95</v>
      </c>
      <c r="E26" s="15">
        <v>103</v>
      </c>
      <c r="F26" s="15">
        <v>103</v>
      </c>
      <c r="G26" s="15">
        <v>30</v>
      </c>
      <c r="H26" s="15">
        <v>30</v>
      </c>
      <c r="I26" s="244">
        <v>120</v>
      </c>
      <c r="J26" s="244">
        <v>120</v>
      </c>
      <c r="K26" s="139">
        <v>170</v>
      </c>
      <c r="L26" s="139">
        <v>170</v>
      </c>
      <c r="M26" s="206">
        <v>414</v>
      </c>
      <c r="N26" s="206">
        <v>414</v>
      </c>
      <c r="O26" s="139">
        <v>324</v>
      </c>
      <c r="P26" s="139">
        <v>324</v>
      </c>
      <c r="Q26" s="139">
        <v>526</v>
      </c>
      <c r="R26" s="139">
        <v>526</v>
      </c>
      <c r="S26" s="139">
        <v>247</v>
      </c>
      <c r="T26" s="139">
        <v>247</v>
      </c>
      <c r="U26" s="139">
        <v>133</v>
      </c>
      <c r="V26" s="139">
        <v>439</v>
      </c>
      <c r="W26" s="139">
        <v>403</v>
      </c>
      <c r="X26" s="15">
        <v>180.14661229999999</v>
      </c>
      <c r="Y26" s="248">
        <v>54.650567000000002</v>
      </c>
      <c r="Z26" s="256"/>
      <c r="AA26" s="253">
        <f t="shared" si="0"/>
        <v>229.03465996956521</v>
      </c>
    </row>
    <row r="27" spans="1:27" ht="12.75" customHeight="1" thickBot="1" x14ac:dyDescent="0.25">
      <c r="A27" s="560"/>
      <c r="B27" s="148" t="s">
        <v>226</v>
      </c>
      <c r="C27" s="145">
        <v>0</v>
      </c>
      <c r="D27" s="145">
        <v>0</v>
      </c>
      <c r="E27" s="140">
        <v>0</v>
      </c>
      <c r="F27" s="140">
        <v>0</v>
      </c>
      <c r="G27" s="140">
        <v>33</v>
      </c>
      <c r="H27" s="140">
        <v>33</v>
      </c>
      <c r="I27" s="245">
        <v>718</v>
      </c>
      <c r="J27" s="245">
        <v>718</v>
      </c>
      <c r="K27" s="141">
        <v>1034</v>
      </c>
      <c r="L27" s="141">
        <v>1034</v>
      </c>
      <c r="M27" s="207">
        <v>772</v>
      </c>
      <c r="N27" s="207">
        <v>772</v>
      </c>
      <c r="O27" s="141">
        <v>51</v>
      </c>
      <c r="P27" s="141">
        <v>51</v>
      </c>
      <c r="Q27" s="141">
        <v>134</v>
      </c>
      <c r="R27" s="141">
        <v>134</v>
      </c>
      <c r="S27" s="141">
        <v>691</v>
      </c>
      <c r="T27" s="141">
        <v>691</v>
      </c>
      <c r="U27" s="141">
        <v>2942</v>
      </c>
      <c r="V27" s="141">
        <v>0</v>
      </c>
      <c r="W27" s="141">
        <v>4234</v>
      </c>
      <c r="X27" s="140">
        <v>133.05812</v>
      </c>
      <c r="Y27" s="249">
        <v>16.436260000000001</v>
      </c>
      <c r="Z27" s="256"/>
      <c r="AA27" s="254">
        <f t="shared" si="0"/>
        <v>617.02149478260867</v>
      </c>
    </row>
    <row r="28" spans="1:27" ht="12.75" customHeight="1" x14ac:dyDescent="0.2">
      <c r="A28" s="559" t="s">
        <v>283</v>
      </c>
      <c r="B28" s="146" t="s">
        <v>223</v>
      </c>
      <c r="C28" s="143">
        <v>123</v>
      </c>
      <c r="D28" s="143">
        <v>123</v>
      </c>
      <c r="E28" s="11">
        <v>1093</v>
      </c>
      <c r="F28" s="11">
        <v>1093</v>
      </c>
      <c r="G28" s="11">
        <v>199</v>
      </c>
      <c r="H28" s="11">
        <v>199</v>
      </c>
      <c r="I28" s="243">
        <v>228</v>
      </c>
      <c r="J28" s="243">
        <v>228</v>
      </c>
      <c r="K28" s="142">
        <v>110</v>
      </c>
      <c r="L28" s="142">
        <v>110</v>
      </c>
      <c r="M28" s="208">
        <v>112</v>
      </c>
      <c r="N28" s="208">
        <v>112</v>
      </c>
      <c r="O28" s="142">
        <v>74</v>
      </c>
      <c r="P28" s="142">
        <v>74</v>
      </c>
      <c r="Q28" s="142">
        <v>24</v>
      </c>
      <c r="R28" s="142">
        <v>24</v>
      </c>
      <c r="S28" s="142">
        <v>122</v>
      </c>
      <c r="T28" s="142">
        <v>122</v>
      </c>
      <c r="U28" s="142">
        <v>173</v>
      </c>
      <c r="V28" s="142">
        <v>63</v>
      </c>
      <c r="W28" s="142">
        <v>33</v>
      </c>
      <c r="X28" s="11">
        <v>84.202141400000002</v>
      </c>
      <c r="Y28" s="247">
        <v>21.166659500000002</v>
      </c>
      <c r="Z28" s="256"/>
      <c r="AA28" s="252">
        <f t="shared" si="0"/>
        <v>197.58125221304346</v>
      </c>
    </row>
    <row r="29" spans="1:27" ht="12.75" customHeight="1" x14ac:dyDescent="0.2">
      <c r="A29" s="559"/>
      <c r="B29" s="147" t="s">
        <v>224</v>
      </c>
      <c r="C29" s="144">
        <v>442</v>
      </c>
      <c r="D29" s="144">
        <v>442</v>
      </c>
      <c r="E29" s="15">
        <v>409</v>
      </c>
      <c r="F29" s="15">
        <v>409</v>
      </c>
      <c r="G29" s="15">
        <v>280</v>
      </c>
      <c r="H29" s="15">
        <v>280</v>
      </c>
      <c r="I29" s="244">
        <v>370</v>
      </c>
      <c r="J29" s="244">
        <v>370</v>
      </c>
      <c r="K29" s="139">
        <v>1052</v>
      </c>
      <c r="L29" s="139">
        <v>1052</v>
      </c>
      <c r="M29" s="206">
        <v>809</v>
      </c>
      <c r="N29" s="206">
        <v>809</v>
      </c>
      <c r="O29" s="139">
        <v>1061</v>
      </c>
      <c r="P29" s="139">
        <v>1061</v>
      </c>
      <c r="Q29" s="139">
        <v>780</v>
      </c>
      <c r="R29" s="139">
        <v>780</v>
      </c>
      <c r="S29" s="139">
        <v>317</v>
      </c>
      <c r="T29" s="139">
        <v>317</v>
      </c>
      <c r="U29" s="139">
        <v>633</v>
      </c>
      <c r="V29" s="139">
        <v>1738</v>
      </c>
      <c r="W29" s="139">
        <v>889</v>
      </c>
      <c r="X29" s="15">
        <v>3943.9530335999998</v>
      </c>
      <c r="Y29" s="248">
        <v>698.06131730000004</v>
      </c>
      <c r="Z29" s="256"/>
      <c r="AA29" s="253">
        <f t="shared" si="0"/>
        <v>823.56584134347816</v>
      </c>
    </row>
    <row r="30" spans="1:27" ht="12.75" customHeight="1" x14ac:dyDescent="0.2">
      <c r="A30" s="559"/>
      <c r="B30" s="147" t="s">
        <v>225</v>
      </c>
      <c r="C30" s="144">
        <v>1</v>
      </c>
      <c r="D30" s="144">
        <v>1</v>
      </c>
      <c r="E30" s="15">
        <v>38</v>
      </c>
      <c r="F30" s="15">
        <v>38</v>
      </c>
      <c r="G30" s="15">
        <v>25</v>
      </c>
      <c r="H30" s="15">
        <v>25</v>
      </c>
      <c r="I30" s="244">
        <v>37</v>
      </c>
      <c r="J30" s="244">
        <v>37</v>
      </c>
      <c r="K30" s="139">
        <v>25</v>
      </c>
      <c r="L30" s="139">
        <v>25</v>
      </c>
      <c r="M30" s="206">
        <v>19</v>
      </c>
      <c r="N30" s="206">
        <v>19</v>
      </c>
      <c r="O30" s="139">
        <v>33</v>
      </c>
      <c r="P30" s="139">
        <v>33</v>
      </c>
      <c r="Q30" s="139">
        <v>39</v>
      </c>
      <c r="R30" s="139">
        <v>39</v>
      </c>
      <c r="S30" s="139">
        <v>0</v>
      </c>
      <c r="T30" s="139">
        <v>0</v>
      </c>
      <c r="U30" s="139">
        <v>0</v>
      </c>
      <c r="V30" s="139">
        <v>62</v>
      </c>
      <c r="W30" s="139">
        <v>31</v>
      </c>
      <c r="X30" s="15">
        <v>41.110331600000002</v>
      </c>
      <c r="Y30" s="248">
        <v>15.922613699999999</v>
      </c>
      <c r="Z30" s="256"/>
      <c r="AA30" s="253">
        <f t="shared" si="0"/>
        <v>25.39273675217391</v>
      </c>
    </row>
    <row r="31" spans="1:27" ht="12.75" customHeight="1" thickBot="1" x14ac:dyDescent="0.25">
      <c r="A31" s="560"/>
      <c r="B31" s="148" t="s">
        <v>226</v>
      </c>
      <c r="C31" s="145">
        <v>0</v>
      </c>
      <c r="D31" s="145">
        <v>0</v>
      </c>
      <c r="E31" s="140">
        <v>0</v>
      </c>
      <c r="F31" s="140">
        <v>0</v>
      </c>
      <c r="G31" s="140">
        <v>0</v>
      </c>
      <c r="H31" s="140">
        <v>0</v>
      </c>
      <c r="I31" s="245">
        <v>30</v>
      </c>
      <c r="J31" s="245">
        <v>30</v>
      </c>
      <c r="K31" s="141">
        <v>33</v>
      </c>
      <c r="L31" s="141">
        <v>33</v>
      </c>
      <c r="M31" s="207">
        <v>0</v>
      </c>
      <c r="N31" s="207">
        <v>0</v>
      </c>
      <c r="O31" s="141">
        <v>5</v>
      </c>
      <c r="P31" s="141">
        <v>5</v>
      </c>
      <c r="Q31" s="141">
        <v>27609</v>
      </c>
      <c r="R31" s="141">
        <v>27609</v>
      </c>
      <c r="S31" s="141">
        <v>175</v>
      </c>
      <c r="T31" s="141">
        <v>175</v>
      </c>
      <c r="U31" s="141">
        <v>2796</v>
      </c>
      <c r="V31" s="141">
        <v>578</v>
      </c>
      <c r="W31" s="141">
        <v>0</v>
      </c>
      <c r="X31" s="140">
        <v>903.60709599999996</v>
      </c>
      <c r="Y31" s="249">
        <v>0</v>
      </c>
      <c r="Z31" s="256"/>
      <c r="AA31" s="254">
        <f t="shared" si="0"/>
        <v>2607.8959606956523</v>
      </c>
    </row>
    <row r="32" spans="1:27" ht="12.75" customHeight="1" x14ac:dyDescent="0.2">
      <c r="A32" s="559" t="s">
        <v>405</v>
      </c>
      <c r="B32" s="146" t="s">
        <v>223</v>
      </c>
      <c r="C32" s="143">
        <v>1017</v>
      </c>
      <c r="D32" s="143">
        <v>1017</v>
      </c>
      <c r="E32" s="11">
        <v>741</v>
      </c>
      <c r="F32" s="11">
        <v>741</v>
      </c>
      <c r="G32" s="11">
        <v>399</v>
      </c>
      <c r="H32" s="11">
        <v>399</v>
      </c>
      <c r="I32" s="243">
        <v>915</v>
      </c>
      <c r="J32" s="243">
        <v>915</v>
      </c>
      <c r="K32" s="142">
        <v>338</v>
      </c>
      <c r="L32" s="142">
        <v>338</v>
      </c>
      <c r="M32" s="208">
        <v>354</v>
      </c>
      <c r="N32" s="208">
        <v>354</v>
      </c>
      <c r="O32" s="142">
        <v>190</v>
      </c>
      <c r="P32" s="142">
        <v>190</v>
      </c>
      <c r="Q32" s="142">
        <v>395</v>
      </c>
      <c r="R32" s="142">
        <v>395</v>
      </c>
      <c r="S32" s="142">
        <v>196</v>
      </c>
      <c r="T32" s="142">
        <v>196</v>
      </c>
      <c r="U32" s="142">
        <v>476</v>
      </c>
      <c r="V32" s="142">
        <v>330</v>
      </c>
      <c r="W32" s="142">
        <v>242</v>
      </c>
      <c r="X32" s="11">
        <v>501.92303859999998</v>
      </c>
      <c r="Y32" s="247">
        <v>57.947001800000002</v>
      </c>
      <c r="Z32" s="256"/>
      <c r="AA32" s="252">
        <f t="shared" si="0"/>
        <v>465.12478436521735</v>
      </c>
    </row>
    <row r="33" spans="1:27" ht="12.75" customHeight="1" x14ac:dyDescent="0.2">
      <c r="A33" s="559"/>
      <c r="B33" s="147" t="s">
        <v>224</v>
      </c>
      <c r="C33" s="144">
        <v>1716</v>
      </c>
      <c r="D33" s="144">
        <v>1716</v>
      </c>
      <c r="E33" s="15">
        <v>1477</v>
      </c>
      <c r="F33" s="15">
        <v>1477</v>
      </c>
      <c r="G33" s="15">
        <v>1571</v>
      </c>
      <c r="H33" s="15">
        <v>1571</v>
      </c>
      <c r="I33" s="244">
        <v>1611</v>
      </c>
      <c r="J33" s="244">
        <v>1611</v>
      </c>
      <c r="K33" s="139">
        <v>1736</v>
      </c>
      <c r="L33" s="139">
        <v>1736</v>
      </c>
      <c r="M33" s="206">
        <v>1905</v>
      </c>
      <c r="N33" s="206">
        <v>1905</v>
      </c>
      <c r="O33" s="139">
        <v>3650</v>
      </c>
      <c r="P33" s="139">
        <v>3650</v>
      </c>
      <c r="Q33" s="139">
        <v>4336</v>
      </c>
      <c r="R33" s="139">
        <v>4336</v>
      </c>
      <c r="S33" s="139">
        <v>2855</v>
      </c>
      <c r="T33" s="139">
        <v>2855</v>
      </c>
      <c r="U33" s="139">
        <v>3066</v>
      </c>
      <c r="V33" s="139">
        <v>5920</v>
      </c>
      <c r="W33" s="139">
        <v>5107</v>
      </c>
      <c r="X33" s="15">
        <v>6497.4151785900003</v>
      </c>
      <c r="Y33" s="248">
        <v>5293.5213124000002</v>
      </c>
      <c r="Z33" s="256"/>
      <c r="AA33" s="253">
        <f t="shared" si="0"/>
        <v>2939.0407169995656</v>
      </c>
    </row>
    <row r="34" spans="1:27" ht="12.75" customHeight="1" x14ac:dyDescent="0.2">
      <c r="A34" s="559"/>
      <c r="B34" s="147" t="s">
        <v>225</v>
      </c>
      <c r="C34" s="144">
        <v>57</v>
      </c>
      <c r="D34" s="144">
        <v>57</v>
      </c>
      <c r="E34" s="15">
        <v>31</v>
      </c>
      <c r="F34" s="15">
        <v>31</v>
      </c>
      <c r="G34" s="15">
        <v>105</v>
      </c>
      <c r="H34" s="15">
        <v>105</v>
      </c>
      <c r="I34" s="244">
        <v>91</v>
      </c>
      <c r="J34" s="244">
        <v>91</v>
      </c>
      <c r="K34" s="139">
        <v>41</v>
      </c>
      <c r="L34" s="139">
        <v>41</v>
      </c>
      <c r="M34" s="206">
        <v>91</v>
      </c>
      <c r="N34" s="206">
        <v>91</v>
      </c>
      <c r="O34" s="139">
        <v>111</v>
      </c>
      <c r="P34" s="139">
        <v>111</v>
      </c>
      <c r="Q34" s="139">
        <v>35</v>
      </c>
      <c r="R34" s="139">
        <v>35</v>
      </c>
      <c r="S34" s="139">
        <v>1</v>
      </c>
      <c r="T34" s="139">
        <v>1</v>
      </c>
      <c r="U34" s="139">
        <v>24</v>
      </c>
      <c r="V34" s="139">
        <v>82</v>
      </c>
      <c r="W34" s="139">
        <v>82</v>
      </c>
      <c r="X34" s="15">
        <v>77.585216399999993</v>
      </c>
      <c r="Y34" s="248">
        <v>54.510208200000001</v>
      </c>
      <c r="Z34" s="256"/>
      <c r="AA34" s="253">
        <f t="shared" si="0"/>
        <v>62.873714113043484</v>
      </c>
    </row>
    <row r="35" spans="1:27" ht="12.75" customHeight="1" thickBot="1" x14ac:dyDescent="0.25">
      <c r="A35" s="560"/>
      <c r="B35" s="148" t="s">
        <v>226</v>
      </c>
      <c r="C35" s="145">
        <v>636</v>
      </c>
      <c r="D35" s="145">
        <v>636</v>
      </c>
      <c r="E35" s="140">
        <v>94</v>
      </c>
      <c r="F35" s="140">
        <v>94</v>
      </c>
      <c r="G35" s="140">
        <v>0</v>
      </c>
      <c r="H35" s="140">
        <v>0</v>
      </c>
      <c r="I35" s="245">
        <v>791</v>
      </c>
      <c r="J35" s="245">
        <v>791</v>
      </c>
      <c r="K35" s="141">
        <v>314</v>
      </c>
      <c r="L35" s="141">
        <v>314</v>
      </c>
      <c r="M35" s="207">
        <v>13</v>
      </c>
      <c r="N35" s="207">
        <v>13</v>
      </c>
      <c r="O35" s="141">
        <v>28</v>
      </c>
      <c r="P35" s="141">
        <v>28</v>
      </c>
      <c r="Q35" s="141">
        <v>19178</v>
      </c>
      <c r="R35" s="141">
        <v>19178</v>
      </c>
      <c r="S35" s="141">
        <v>0</v>
      </c>
      <c r="T35" s="141">
        <v>0</v>
      </c>
      <c r="U35" s="141">
        <v>16032</v>
      </c>
      <c r="V35" s="141">
        <v>225</v>
      </c>
      <c r="W35" s="141">
        <v>144</v>
      </c>
      <c r="X35" s="140">
        <v>4837.1970946000001</v>
      </c>
      <c r="Y35" s="249">
        <v>990.40672500000005</v>
      </c>
      <c r="Z35" s="256"/>
      <c r="AA35" s="254">
        <f t="shared" si="0"/>
        <v>2797.243644330435</v>
      </c>
    </row>
    <row r="36" spans="1:27" ht="12.75" customHeight="1" x14ac:dyDescent="0.2">
      <c r="A36" s="559" t="s">
        <v>470</v>
      </c>
      <c r="B36" s="146" t="s">
        <v>223</v>
      </c>
      <c r="C36" s="143">
        <v>2385</v>
      </c>
      <c r="D36" s="143">
        <v>2385</v>
      </c>
      <c r="E36" s="11">
        <v>1830</v>
      </c>
      <c r="F36" s="11">
        <v>1830</v>
      </c>
      <c r="G36" s="11">
        <v>1980</v>
      </c>
      <c r="H36" s="11">
        <v>1980</v>
      </c>
      <c r="I36" s="243">
        <v>1150</v>
      </c>
      <c r="J36" s="243">
        <v>1150</v>
      </c>
      <c r="K36" s="142">
        <v>1269</v>
      </c>
      <c r="L36" s="142">
        <v>1269</v>
      </c>
      <c r="M36" s="208">
        <v>1030</v>
      </c>
      <c r="N36" s="208">
        <v>1030</v>
      </c>
      <c r="O36" s="142">
        <v>718</v>
      </c>
      <c r="P36" s="142">
        <v>718</v>
      </c>
      <c r="Q36" s="142">
        <v>658</v>
      </c>
      <c r="R36" s="142">
        <v>658</v>
      </c>
      <c r="S36" s="142">
        <v>498</v>
      </c>
      <c r="T36" s="142">
        <v>498</v>
      </c>
      <c r="U36" s="142">
        <v>389</v>
      </c>
      <c r="V36" s="142">
        <v>861</v>
      </c>
      <c r="W36" s="142">
        <v>1788</v>
      </c>
      <c r="X36" s="11">
        <v>1068.3566668999999</v>
      </c>
      <c r="Y36" s="247">
        <v>405.90910819999999</v>
      </c>
      <c r="Z36" s="256"/>
      <c r="AA36" s="252">
        <f t="shared" si="0"/>
        <v>1197.750685873913</v>
      </c>
    </row>
    <row r="37" spans="1:27" ht="12.75" customHeight="1" x14ac:dyDescent="0.2">
      <c r="A37" s="559"/>
      <c r="B37" s="147" t="s">
        <v>224</v>
      </c>
      <c r="C37" s="144">
        <v>257</v>
      </c>
      <c r="D37" s="144">
        <v>257</v>
      </c>
      <c r="E37" s="15">
        <v>255</v>
      </c>
      <c r="F37" s="15">
        <v>255</v>
      </c>
      <c r="G37" s="15">
        <v>319</v>
      </c>
      <c r="H37" s="15">
        <v>319</v>
      </c>
      <c r="I37" s="244">
        <v>423</v>
      </c>
      <c r="J37" s="244">
        <v>423</v>
      </c>
      <c r="K37" s="139">
        <v>611</v>
      </c>
      <c r="L37" s="139">
        <v>611</v>
      </c>
      <c r="M37" s="206">
        <v>675</v>
      </c>
      <c r="N37" s="206">
        <v>675</v>
      </c>
      <c r="O37" s="139">
        <v>249</v>
      </c>
      <c r="P37" s="139">
        <v>249</v>
      </c>
      <c r="Q37" s="139">
        <v>649</v>
      </c>
      <c r="R37" s="139">
        <v>649</v>
      </c>
      <c r="S37" s="139">
        <v>778</v>
      </c>
      <c r="T37" s="139">
        <v>778</v>
      </c>
      <c r="U37" s="139">
        <v>632</v>
      </c>
      <c r="V37" s="139">
        <v>474</v>
      </c>
      <c r="W37" s="139">
        <v>1826</v>
      </c>
      <c r="X37" s="15">
        <v>6008.3995000100003</v>
      </c>
      <c r="Y37" s="248">
        <v>1256.9438955999999</v>
      </c>
      <c r="Z37" s="256"/>
      <c r="AA37" s="253">
        <f t="shared" si="0"/>
        <v>809.97145198304349</v>
      </c>
    </row>
    <row r="38" spans="1:27" ht="12.75" customHeight="1" x14ac:dyDescent="0.2">
      <c r="A38" s="559"/>
      <c r="B38" s="147" t="s">
        <v>225</v>
      </c>
      <c r="C38" s="144">
        <v>112</v>
      </c>
      <c r="D38" s="144">
        <v>112</v>
      </c>
      <c r="E38" s="15">
        <v>50</v>
      </c>
      <c r="F38" s="15">
        <v>50</v>
      </c>
      <c r="G38" s="15">
        <v>97</v>
      </c>
      <c r="H38" s="15">
        <v>97</v>
      </c>
      <c r="I38" s="244">
        <v>68</v>
      </c>
      <c r="J38" s="244">
        <v>68</v>
      </c>
      <c r="K38" s="139">
        <v>206</v>
      </c>
      <c r="L38" s="139">
        <v>206</v>
      </c>
      <c r="M38" s="206">
        <v>248</v>
      </c>
      <c r="N38" s="206">
        <v>248</v>
      </c>
      <c r="O38" s="139">
        <v>89</v>
      </c>
      <c r="P38" s="139">
        <v>89</v>
      </c>
      <c r="Q38" s="139">
        <v>134</v>
      </c>
      <c r="R38" s="139">
        <v>134</v>
      </c>
      <c r="S38" s="139">
        <v>2</v>
      </c>
      <c r="T38" s="139">
        <v>2</v>
      </c>
      <c r="U38" s="139">
        <v>89</v>
      </c>
      <c r="V38" s="139">
        <v>246</v>
      </c>
      <c r="W38" s="139">
        <v>550</v>
      </c>
      <c r="X38" s="15">
        <v>490.45913489999998</v>
      </c>
      <c r="Y38" s="248">
        <v>198.8269889</v>
      </c>
      <c r="Z38" s="256"/>
      <c r="AA38" s="253">
        <f t="shared" si="0"/>
        <v>155.92548364347826</v>
      </c>
    </row>
    <row r="39" spans="1:27" ht="12.75" customHeight="1" thickBot="1" x14ac:dyDescent="0.25">
      <c r="A39" s="560"/>
      <c r="B39" s="148" t="s">
        <v>226</v>
      </c>
      <c r="C39" s="145">
        <v>0</v>
      </c>
      <c r="D39" s="145">
        <v>0</v>
      </c>
      <c r="E39" s="140">
        <v>1335</v>
      </c>
      <c r="F39" s="140">
        <v>1335</v>
      </c>
      <c r="G39" s="140">
        <v>24</v>
      </c>
      <c r="H39" s="140">
        <v>24</v>
      </c>
      <c r="I39" s="245">
        <v>383</v>
      </c>
      <c r="J39" s="245">
        <v>383</v>
      </c>
      <c r="K39" s="141">
        <v>92</v>
      </c>
      <c r="L39" s="141">
        <v>92</v>
      </c>
      <c r="M39" s="207">
        <v>14391</v>
      </c>
      <c r="N39" s="207">
        <v>14391</v>
      </c>
      <c r="O39" s="141">
        <v>4446</v>
      </c>
      <c r="P39" s="141">
        <v>4446</v>
      </c>
      <c r="Q39" s="141">
        <v>6945</v>
      </c>
      <c r="R39" s="141">
        <v>6945</v>
      </c>
      <c r="S39" s="141">
        <v>0</v>
      </c>
      <c r="T39" s="141">
        <v>0</v>
      </c>
      <c r="U39" s="141">
        <v>110397</v>
      </c>
      <c r="V39" s="141">
        <v>152</v>
      </c>
      <c r="W39" s="141">
        <v>0</v>
      </c>
      <c r="X39" s="140">
        <v>2410.489055</v>
      </c>
      <c r="Y39" s="249">
        <v>197.60858479999999</v>
      </c>
      <c r="Z39" s="256"/>
      <c r="AA39" s="254">
        <f t="shared" si="0"/>
        <v>7321.2651147739143</v>
      </c>
    </row>
    <row r="40" spans="1:27" ht="12.75" customHeight="1" x14ac:dyDescent="0.2">
      <c r="A40" s="559" t="s">
        <v>471</v>
      </c>
      <c r="B40" s="146" t="s">
        <v>223</v>
      </c>
      <c r="C40" s="143">
        <v>1327</v>
      </c>
      <c r="D40" s="143">
        <v>1327</v>
      </c>
      <c r="E40" s="11">
        <v>1497</v>
      </c>
      <c r="F40" s="11">
        <v>1497</v>
      </c>
      <c r="G40" s="11">
        <v>2460</v>
      </c>
      <c r="H40" s="11">
        <v>2460</v>
      </c>
      <c r="I40" s="243">
        <v>1815</v>
      </c>
      <c r="J40" s="243">
        <v>1815</v>
      </c>
      <c r="K40" s="142">
        <v>2616</v>
      </c>
      <c r="L40" s="142">
        <v>2616</v>
      </c>
      <c r="M40" s="208">
        <v>787</v>
      </c>
      <c r="N40" s="208">
        <v>787</v>
      </c>
      <c r="O40" s="142">
        <v>1881</v>
      </c>
      <c r="P40" s="142">
        <v>1881</v>
      </c>
      <c r="Q40" s="142">
        <v>1988</v>
      </c>
      <c r="R40" s="142">
        <v>1988</v>
      </c>
      <c r="S40" s="142">
        <v>980</v>
      </c>
      <c r="T40" s="142">
        <v>980</v>
      </c>
      <c r="U40" s="142">
        <v>3420</v>
      </c>
      <c r="V40" s="142">
        <v>2610</v>
      </c>
      <c r="W40" s="142">
        <v>3131</v>
      </c>
      <c r="X40" s="11">
        <v>3562.0514708000001</v>
      </c>
      <c r="Y40" s="247">
        <v>1498.1280095</v>
      </c>
      <c r="Z40" s="256"/>
      <c r="AA40" s="252">
        <f t="shared" si="0"/>
        <v>1953.1817165347823</v>
      </c>
    </row>
    <row r="41" spans="1:27" ht="12.75" customHeight="1" x14ac:dyDescent="0.2">
      <c r="A41" s="559"/>
      <c r="B41" s="147" t="s">
        <v>224</v>
      </c>
      <c r="C41" s="144">
        <v>642</v>
      </c>
      <c r="D41" s="144">
        <v>642</v>
      </c>
      <c r="E41" s="15">
        <v>378</v>
      </c>
      <c r="F41" s="15">
        <v>378</v>
      </c>
      <c r="G41" s="15">
        <v>2787</v>
      </c>
      <c r="H41" s="15">
        <v>2787</v>
      </c>
      <c r="I41" s="244">
        <v>1172</v>
      </c>
      <c r="J41" s="244">
        <v>1172</v>
      </c>
      <c r="K41" s="139">
        <v>3307</v>
      </c>
      <c r="L41" s="139">
        <v>3307</v>
      </c>
      <c r="M41" s="206">
        <v>1266</v>
      </c>
      <c r="N41" s="206">
        <v>1266</v>
      </c>
      <c r="O41" s="139">
        <v>5062</v>
      </c>
      <c r="P41" s="139">
        <v>5062</v>
      </c>
      <c r="Q41" s="139">
        <v>3927</v>
      </c>
      <c r="R41" s="139">
        <v>3927</v>
      </c>
      <c r="S41" s="139">
        <v>390</v>
      </c>
      <c r="T41" s="139">
        <v>390</v>
      </c>
      <c r="U41" s="139">
        <v>5147</v>
      </c>
      <c r="V41" s="139">
        <v>5928</v>
      </c>
      <c r="W41" s="139">
        <v>10504</v>
      </c>
      <c r="X41" s="15">
        <v>12259.9903208</v>
      </c>
      <c r="Y41" s="248">
        <v>4700.9771161999997</v>
      </c>
      <c r="Z41" s="256"/>
      <c r="AA41" s="253">
        <f t="shared" si="0"/>
        <v>3321.824671173913</v>
      </c>
    </row>
    <row r="42" spans="1:27" ht="12.75" customHeight="1" x14ac:dyDescent="0.2">
      <c r="A42" s="559"/>
      <c r="B42" s="147" t="s">
        <v>225</v>
      </c>
      <c r="C42" s="144">
        <v>115</v>
      </c>
      <c r="D42" s="144">
        <v>115</v>
      </c>
      <c r="E42" s="15">
        <v>189</v>
      </c>
      <c r="F42" s="15">
        <v>189</v>
      </c>
      <c r="G42" s="15">
        <v>634</v>
      </c>
      <c r="H42" s="15">
        <v>634</v>
      </c>
      <c r="I42" s="244">
        <v>256</v>
      </c>
      <c r="J42" s="244">
        <v>256</v>
      </c>
      <c r="K42" s="139">
        <v>645</v>
      </c>
      <c r="L42" s="139">
        <v>645</v>
      </c>
      <c r="M42" s="206">
        <v>204</v>
      </c>
      <c r="N42" s="206">
        <v>204</v>
      </c>
      <c r="O42" s="139">
        <v>398</v>
      </c>
      <c r="P42" s="139">
        <v>398</v>
      </c>
      <c r="Q42" s="139">
        <v>261</v>
      </c>
      <c r="R42" s="139">
        <v>261</v>
      </c>
      <c r="S42" s="139">
        <v>50</v>
      </c>
      <c r="T42" s="139">
        <v>50</v>
      </c>
      <c r="U42" s="139">
        <v>816</v>
      </c>
      <c r="V42" s="139">
        <v>848</v>
      </c>
      <c r="W42" s="139">
        <v>410</v>
      </c>
      <c r="X42" s="15">
        <v>455.37863650000003</v>
      </c>
      <c r="Y42" s="248">
        <v>291.09458260000002</v>
      </c>
      <c r="Z42" s="256"/>
      <c r="AA42" s="253">
        <f t="shared" si="0"/>
        <v>361.93361822173915</v>
      </c>
    </row>
    <row r="43" spans="1:27" ht="12.75" customHeight="1" thickBot="1" x14ac:dyDescent="0.25">
      <c r="A43" s="560"/>
      <c r="B43" s="148" t="s">
        <v>226</v>
      </c>
      <c r="C43" s="145">
        <v>0</v>
      </c>
      <c r="D43" s="145">
        <v>0</v>
      </c>
      <c r="E43" s="140">
        <v>140</v>
      </c>
      <c r="F43" s="140">
        <v>140</v>
      </c>
      <c r="G43" s="140">
        <v>512</v>
      </c>
      <c r="H43" s="140">
        <v>512</v>
      </c>
      <c r="I43" s="245">
        <v>142</v>
      </c>
      <c r="J43" s="245">
        <v>142</v>
      </c>
      <c r="K43" s="141">
        <v>591</v>
      </c>
      <c r="L43" s="141">
        <v>591</v>
      </c>
      <c r="M43" s="207">
        <v>19</v>
      </c>
      <c r="N43" s="207">
        <v>19</v>
      </c>
      <c r="O43" s="141">
        <v>463</v>
      </c>
      <c r="P43" s="141">
        <v>463</v>
      </c>
      <c r="Q43" s="141">
        <v>23</v>
      </c>
      <c r="R43" s="141">
        <v>23</v>
      </c>
      <c r="S43" s="141">
        <v>4</v>
      </c>
      <c r="T43" s="141">
        <v>4</v>
      </c>
      <c r="U43" s="141">
        <v>1395</v>
      </c>
      <c r="V43" s="141">
        <v>173</v>
      </c>
      <c r="W43" s="141">
        <v>925</v>
      </c>
      <c r="X43" s="140">
        <v>13420.4236967</v>
      </c>
      <c r="Y43" s="249">
        <v>563.39200900000003</v>
      </c>
      <c r="Z43" s="256"/>
      <c r="AA43" s="254">
        <f t="shared" si="0"/>
        <v>881.07894372608689</v>
      </c>
    </row>
    <row r="44" spans="1:27" ht="12.75" customHeight="1" x14ac:dyDescent="0.2">
      <c r="A44" s="559" t="s">
        <v>472</v>
      </c>
      <c r="B44" s="146" t="s">
        <v>223</v>
      </c>
      <c r="C44" s="143">
        <v>849</v>
      </c>
      <c r="D44" s="143">
        <v>849</v>
      </c>
      <c r="E44" s="11">
        <v>769</v>
      </c>
      <c r="F44" s="11">
        <v>769</v>
      </c>
      <c r="G44" s="11">
        <v>602</v>
      </c>
      <c r="H44" s="11">
        <v>602</v>
      </c>
      <c r="I44" s="243">
        <v>422</v>
      </c>
      <c r="J44" s="243">
        <v>422</v>
      </c>
      <c r="K44" s="142">
        <v>439</v>
      </c>
      <c r="L44" s="142">
        <v>439</v>
      </c>
      <c r="M44" s="208">
        <v>341</v>
      </c>
      <c r="N44" s="208">
        <v>341</v>
      </c>
      <c r="O44" s="142">
        <v>350</v>
      </c>
      <c r="P44" s="142">
        <v>350</v>
      </c>
      <c r="Q44" s="142">
        <v>87</v>
      </c>
      <c r="R44" s="142">
        <v>87</v>
      </c>
      <c r="S44" s="142">
        <v>252</v>
      </c>
      <c r="T44" s="142">
        <v>252</v>
      </c>
      <c r="U44" s="142">
        <v>231</v>
      </c>
      <c r="V44" s="142">
        <v>219</v>
      </c>
      <c r="W44" s="142">
        <v>227</v>
      </c>
      <c r="X44" s="11">
        <v>313.58386919999998</v>
      </c>
      <c r="Y44" s="247">
        <v>101.76758150000001</v>
      </c>
      <c r="Z44" s="256"/>
      <c r="AA44" s="252">
        <f t="shared" si="0"/>
        <v>404.97180220434785</v>
      </c>
    </row>
    <row r="45" spans="1:27" ht="12.75" customHeight="1" x14ac:dyDescent="0.2">
      <c r="A45" s="559"/>
      <c r="B45" s="147" t="s">
        <v>224</v>
      </c>
      <c r="C45" s="144">
        <v>3532</v>
      </c>
      <c r="D45" s="144">
        <v>3532</v>
      </c>
      <c r="E45" s="15">
        <v>1899</v>
      </c>
      <c r="F45" s="15">
        <v>1899</v>
      </c>
      <c r="G45" s="15">
        <v>3267</v>
      </c>
      <c r="H45" s="15">
        <v>3267</v>
      </c>
      <c r="I45" s="244">
        <v>1065</v>
      </c>
      <c r="J45" s="244">
        <v>1065</v>
      </c>
      <c r="K45" s="139">
        <v>2808</v>
      </c>
      <c r="L45" s="139">
        <v>2808</v>
      </c>
      <c r="M45" s="206">
        <v>3967</v>
      </c>
      <c r="N45" s="206">
        <v>3967</v>
      </c>
      <c r="O45" s="139">
        <v>5074</v>
      </c>
      <c r="P45" s="139">
        <v>5074</v>
      </c>
      <c r="Q45" s="139">
        <v>2374</v>
      </c>
      <c r="R45" s="139">
        <v>2374</v>
      </c>
      <c r="S45" s="139">
        <v>1728</v>
      </c>
      <c r="T45" s="139">
        <v>1728</v>
      </c>
      <c r="U45" s="139">
        <v>4267</v>
      </c>
      <c r="V45" s="139">
        <v>4681</v>
      </c>
      <c r="W45" s="139">
        <v>4884</v>
      </c>
      <c r="X45" s="15">
        <v>5655.1390392000003</v>
      </c>
      <c r="Y45" s="248">
        <v>6394.5157423999999</v>
      </c>
      <c r="Z45" s="256"/>
      <c r="AA45" s="253">
        <f t="shared" si="0"/>
        <v>3361.2893383304354</v>
      </c>
    </row>
    <row r="46" spans="1:27" ht="12.75" customHeight="1" x14ac:dyDescent="0.2">
      <c r="A46" s="559"/>
      <c r="B46" s="147" t="s">
        <v>225</v>
      </c>
      <c r="C46" s="144">
        <v>253</v>
      </c>
      <c r="D46" s="144">
        <v>253</v>
      </c>
      <c r="E46" s="15">
        <v>203</v>
      </c>
      <c r="F46" s="15">
        <v>203</v>
      </c>
      <c r="G46" s="15">
        <v>387</v>
      </c>
      <c r="H46" s="15">
        <v>387</v>
      </c>
      <c r="I46" s="244">
        <v>137</v>
      </c>
      <c r="J46" s="244">
        <v>137</v>
      </c>
      <c r="K46" s="139">
        <v>638</v>
      </c>
      <c r="L46" s="139">
        <v>638</v>
      </c>
      <c r="M46" s="206">
        <v>554</v>
      </c>
      <c r="N46" s="206">
        <v>554</v>
      </c>
      <c r="O46" s="139">
        <v>771</v>
      </c>
      <c r="P46" s="139">
        <v>771</v>
      </c>
      <c r="Q46" s="139">
        <v>303</v>
      </c>
      <c r="R46" s="139">
        <v>303</v>
      </c>
      <c r="S46" s="139">
        <v>70</v>
      </c>
      <c r="T46" s="139">
        <v>70</v>
      </c>
      <c r="U46" s="139">
        <v>108</v>
      </c>
      <c r="V46" s="139">
        <v>207</v>
      </c>
      <c r="W46" s="139">
        <v>140</v>
      </c>
      <c r="X46" s="15">
        <v>67.449632600000001</v>
      </c>
      <c r="Y46" s="248">
        <v>92.432916599999999</v>
      </c>
      <c r="Z46" s="256"/>
      <c r="AA46" s="253">
        <f t="shared" si="0"/>
        <v>315.08184996521737</v>
      </c>
    </row>
    <row r="47" spans="1:27" ht="12.75" customHeight="1" thickBot="1" x14ac:dyDescent="0.25">
      <c r="A47" s="560"/>
      <c r="B47" s="148" t="s">
        <v>226</v>
      </c>
      <c r="C47" s="145">
        <v>264</v>
      </c>
      <c r="D47" s="145">
        <v>264</v>
      </c>
      <c r="E47" s="140">
        <v>192</v>
      </c>
      <c r="F47" s="140">
        <v>192</v>
      </c>
      <c r="G47" s="140">
        <v>2191</v>
      </c>
      <c r="H47" s="140">
        <v>2191</v>
      </c>
      <c r="I47" s="245">
        <v>0</v>
      </c>
      <c r="J47" s="245">
        <v>0</v>
      </c>
      <c r="K47" s="141">
        <v>211</v>
      </c>
      <c r="L47" s="141">
        <v>211</v>
      </c>
      <c r="M47" s="207">
        <v>36</v>
      </c>
      <c r="N47" s="207">
        <v>36</v>
      </c>
      <c r="O47" s="141">
        <v>7246</v>
      </c>
      <c r="P47" s="141">
        <v>7246</v>
      </c>
      <c r="Q47" s="141">
        <v>33760</v>
      </c>
      <c r="R47" s="141">
        <v>33760</v>
      </c>
      <c r="S47" s="141">
        <v>0</v>
      </c>
      <c r="T47" s="141">
        <v>0</v>
      </c>
      <c r="U47" s="141">
        <v>49</v>
      </c>
      <c r="V47" s="141">
        <v>42</v>
      </c>
      <c r="W47" s="141">
        <v>728</v>
      </c>
      <c r="X47" s="140">
        <v>1736.7114692</v>
      </c>
      <c r="Y47" s="249">
        <v>135.27908500000001</v>
      </c>
      <c r="Z47" s="256"/>
      <c r="AA47" s="254">
        <f t="shared" si="0"/>
        <v>3934.39089366087</v>
      </c>
    </row>
    <row r="48" spans="1:27" ht="12.75" customHeight="1" x14ac:dyDescent="0.2">
      <c r="A48" s="559" t="s">
        <v>473</v>
      </c>
      <c r="B48" s="146" t="s">
        <v>223</v>
      </c>
      <c r="C48" s="143">
        <v>0</v>
      </c>
      <c r="D48" s="143">
        <v>0</v>
      </c>
      <c r="E48" s="11">
        <v>0</v>
      </c>
      <c r="F48" s="11">
        <v>0</v>
      </c>
      <c r="G48" s="11">
        <v>1</v>
      </c>
      <c r="H48" s="11">
        <v>1</v>
      </c>
      <c r="I48" s="243">
        <v>4</v>
      </c>
      <c r="J48" s="243">
        <v>4</v>
      </c>
      <c r="K48" s="142">
        <v>0</v>
      </c>
      <c r="L48" s="142">
        <v>0</v>
      </c>
      <c r="M48" s="208">
        <v>1</v>
      </c>
      <c r="N48" s="208">
        <v>1</v>
      </c>
      <c r="O48" s="142">
        <v>9</v>
      </c>
      <c r="P48" s="142">
        <v>9</v>
      </c>
      <c r="Q48" s="142">
        <v>2</v>
      </c>
      <c r="R48" s="142">
        <v>2</v>
      </c>
      <c r="S48" s="142">
        <v>0</v>
      </c>
      <c r="T48" s="142">
        <v>0</v>
      </c>
      <c r="U48" s="142">
        <v>44</v>
      </c>
      <c r="V48" s="142">
        <v>0</v>
      </c>
      <c r="W48" s="142">
        <v>1</v>
      </c>
      <c r="X48" s="11">
        <v>0</v>
      </c>
      <c r="Y48" s="247">
        <v>0.35422949999999997</v>
      </c>
      <c r="Z48" s="256"/>
      <c r="AA48" s="252">
        <f t="shared" si="0"/>
        <v>3.4501838913043481</v>
      </c>
    </row>
    <row r="49" spans="1:27" ht="12.75" customHeight="1" x14ac:dyDescent="0.2">
      <c r="A49" s="559"/>
      <c r="B49" s="147" t="s">
        <v>224</v>
      </c>
      <c r="C49" s="144">
        <v>0</v>
      </c>
      <c r="D49" s="144">
        <v>0</v>
      </c>
      <c r="E49" s="15">
        <v>0</v>
      </c>
      <c r="F49" s="15">
        <v>0</v>
      </c>
      <c r="G49" s="15">
        <v>0</v>
      </c>
      <c r="H49" s="15">
        <v>0</v>
      </c>
      <c r="I49" s="244">
        <v>0</v>
      </c>
      <c r="J49" s="244">
        <v>0</v>
      </c>
      <c r="K49" s="139">
        <v>0</v>
      </c>
      <c r="L49" s="139">
        <v>0</v>
      </c>
      <c r="M49" s="206">
        <v>0</v>
      </c>
      <c r="N49" s="206">
        <v>0</v>
      </c>
      <c r="O49" s="139">
        <v>0</v>
      </c>
      <c r="P49" s="139">
        <v>0</v>
      </c>
      <c r="Q49" s="139">
        <v>0</v>
      </c>
      <c r="R49" s="139">
        <v>0</v>
      </c>
      <c r="S49" s="139">
        <v>0</v>
      </c>
      <c r="T49" s="139">
        <v>0</v>
      </c>
      <c r="U49" s="139">
        <v>30</v>
      </c>
      <c r="V49" s="139">
        <v>0</v>
      </c>
      <c r="W49" s="139">
        <v>0</v>
      </c>
      <c r="X49" s="15">
        <v>0</v>
      </c>
      <c r="Y49" s="248">
        <v>0</v>
      </c>
      <c r="Z49" s="256"/>
      <c r="AA49" s="253">
        <f t="shared" si="0"/>
        <v>1.3043478260869565</v>
      </c>
    </row>
    <row r="50" spans="1:27" ht="12.75" customHeight="1" x14ac:dyDescent="0.2">
      <c r="A50" s="559"/>
      <c r="B50" s="147" t="s">
        <v>225</v>
      </c>
      <c r="C50" s="12">
        <v>97</v>
      </c>
      <c r="D50" s="12">
        <v>97</v>
      </c>
      <c r="E50" s="15">
        <v>26</v>
      </c>
      <c r="F50" s="15">
        <v>26</v>
      </c>
      <c r="G50" s="15">
        <v>41</v>
      </c>
      <c r="H50" s="15">
        <v>41</v>
      </c>
      <c r="I50" s="244">
        <v>67</v>
      </c>
      <c r="J50" s="244">
        <v>67</v>
      </c>
      <c r="K50" s="139">
        <v>89</v>
      </c>
      <c r="L50" s="139">
        <v>89</v>
      </c>
      <c r="M50" s="206">
        <v>185</v>
      </c>
      <c r="N50" s="206">
        <v>185</v>
      </c>
      <c r="O50" s="139">
        <v>201</v>
      </c>
      <c r="P50" s="139">
        <v>201</v>
      </c>
      <c r="Q50" s="139">
        <v>59</v>
      </c>
      <c r="R50" s="139">
        <v>59</v>
      </c>
      <c r="S50" s="139">
        <v>80</v>
      </c>
      <c r="T50" s="139">
        <v>80</v>
      </c>
      <c r="U50" s="139">
        <v>53</v>
      </c>
      <c r="V50" s="139">
        <v>58</v>
      </c>
      <c r="W50" s="139">
        <v>77</v>
      </c>
      <c r="X50" s="15">
        <v>14.895357000000001</v>
      </c>
      <c r="Y50" s="248">
        <v>86.985140099999995</v>
      </c>
      <c r="Z50" s="256"/>
      <c r="AA50" s="253">
        <f t="shared" si="0"/>
        <v>86.08176074347827</v>
      </c>
    </row>
    <row r="51" spans="1:27" ht="12.75" customHeight="1" thickBot="1" x14ac:dyDescent="0.25">
      <c r="A51" s="560"/>
      <c r="B51" s="148" t="s">
        <v>226</v>
      </c>
      <c r="C51" s="145">
        <v>56</v>
      </c>
      <c r="D51" s="145">
        <v>56</v>
      </c>
      <c r="E51" s="140">
        <v>3</v>
      </c>
      <c r="F51" s="140">
        <v>3</v>
      </c>
      <c r="G51" s="140">
        <v>44</v>
      </c>
      <c r="H51" s="140">
        <v>44</v>
      </c>
      <c r="I51" s="245">
        <v>184</v>
      </c>
      <c r="J51" s="245">
        <v>184</v>
      </c>
      <c r="K51" s="141">
        <v>3</v>
      </c>
      <c r="L51" s="141">
        <v>3</v>
      </c>
      <c r="M51" s="207">
        <v>199</v>
      </c>
      <c r="N51" s="207">
        <v>199</v>
      </c>
      <c r="O51" s="141">
        <v>899</v>
      </c>
      <c r="P51" s="141">
        <v>899</v>
      </c>
      <c r="Q51" s="141">
        <v>1656</v>
      </c>
      <c r="R51" s="141">
        <v>1656</v>
      </c>
      <c r="S51" s="141">
        <v>64</v>
      </c>
      <c r="T51" s="141">
        <v>64</v>
      </c>
      <c r="U51" s="141">
        <v>293</v>
      </c>
      <c r="V51" s="141">
        <v>32</v>
      </c>
      <c r="W51" s="141">
        <v>0</v>
      </c>
      <c r="X51" s="140">
        <v>292.79697199999998</v>
      </c>
      <c r="Y51" s="249">
        <v>109.4078377</v>
      </c>
      <c r="Z51" s="256"/>
      <c r="AA51" s="254">
        <f t="shared" si="0"/>
        <v>301.87846998695653</v>
      </c>
    </row>
    <row r="52" spans="1:27" ht="12.75" customHeight="1" x14ac:dyDescent="0.2">
      <c r="A52" s="559" t="s">
        <v>289</v>
      </c>
      <c r="B52" s="146" t="s">
        <v>223</v>
      </c>
      <c r="C52" s="143">
        <v>5991</v>
      </c>
      <c r="D52" s="143">
        <v>5991</v>
      </c>
      <c r="E52" s="11">
        <v>4640</v>
      </c>
      <c r="F52" s="11">
        <v>4640</v>
      </c>
      <c r="G52" s="11">
        <v>1143</v>
      </c>
      <c r="H52" s="11">
        <v>1143</v>
      </c>
      <c r="I52" s="243">
        <v>1822</v>
      </c>
      <c r="J52" s="243">
        <v>1822</v>
      </c>
      <c r="K52" s="142">
        <v>3250</v>
      </c>
      <c r="L52" s="142">
        <v>3250</v>
      </c>
      <c r="M52" s="208">
        <v>1450</v>
      </c>
      <c r="N52" s="208">
        <v>1450</v>
      </c>
      <c r="O52" s="142">
        <v>3594</v>
      </c>
      <c r="P52" s="142">
        <v>3594</v>
      </c>
      <c r="Q52" s="142">
        <v>4156</v>
      </c>
      <c r="R52" s="142">
        <v>4156</v>
      </c>
      <c r="S52" s="142">
        <v>4548</v>
      </c>
      <c r="T52" s="142">
        <v>4548</v>
      </c>
      <c r="U52" s="142">
        <v>3371</v>
      </c>
      <c r="V52" s="142">
        <v>3434</v>
      </c>
      <c r="W52" s="142">
        <v>4254</v>
      </c>
      <c r="X52" s="11">
        <v>6743.1473666900001</v>
      </c>
      <c r="Y52" s="247">
        <v>2340.5244856999998</v>
      </c>
      <c r="Z52" s="256"/>
      <c r="AA52" s="252">
        <f t="shared" si="0"/>
        <v>3536.1161674952168</v>
      </c>
    </row>
    <row r="53" spans="1:27" ht="12.75" customHeight="1" x14ac:dyDescent="0.2">
      <c r="A53" s="559"/>
      <c r="B53" s="147" t="s">
        <v>224</v>
      </c>
      <c r="C53" s="144">
        <v>0</v>
      </c>
      <c r="D53" s="144">
        <v>0</v>
      </c>
      <c r="E53" s="15">
        <v>0</v>
      </c>
      <c r="F53" s="15">
        <v>0</v>
      </c>
      <c r="G53" s="15">
        <v>0</v>
      </c>
      <c r="H53" s="15">
        <v>0</v>
      </c>
      <c r="I53" s="244">
        <v>0</v>
      </c>
      <c r="J53" s="244">
        <v>0</v>
      </c>
      <c r="K53" s="139">
        <v>0</v>
      </c>
      <c r="L53" s="139">
        <v>0</v>
      </c>
      <c r="M53" s="206">
        <v>0</v>
      </c>
      <c r="N53" s="206">
        <v>0</v>
      </c>
      <c r="O53" s="139">
        <v>0</v>
      </c>
      <c r="P53" s="139">
        <v>0</v>
      </c>
      <c r="Q53" s="139"/>
      <c r="R53" s="139"/>
      <c r="S53" s="139">
        <v>0</v>
      </c>
      <c r="T53" s="139">
        <v>0</v>
      </c>
      <c r="U53" s="139">
        <v>0</v>
      </c>
      <c r="V53" s="139">
        <v>0</v>
      </c>
      <c r="W53" s="139">
        <v>0</v>
      </c>
      <c r="X53" s="15">
        <v>0</v>
      </c>
      <c r="Y53" s="248">
        <v>0</v>
      </c>
      <c r="Z53" s="256"/>
      <c r="AA53" s="253">
        <f t="shared" si="0"/>
        <v>0</v>
      </c>
    </row>
    <row r="54" spans="1:27" ht="12.75" customHeight="1" x14ac:dyDescent="0.2">
      <c r="A54" s="559"/>
      <c r="B54" s="147" t="s">
        <v>225</v>
      </c>
      <c r="C54" s="144">
        <v>787</v>
      </c>
      <c r="D54" s="144">
        <v>787</v>
      </c>
      <c r="E54" s="15">
        <v>354</v>
      </c>
      <c r="F54" s="15">
        <v>354</v>
      </c>
      <c r="G54" s="15">
        <v>113</v>
      </c>
      <c r="H54" s="15">
        <v>113</v>
      </c>
      <c r="I54" s="244">
        <v>360</v>
      </c>
      <c r="J54" s="244">
        <v>360</v>
      </c>
      <c r="K54" s="139">
        <v>304</v>
      </c>
      <c r="L54" s="139">
        <v>304</v>
      </c>
      <c r="M54" s="206">
        <v>372</v>
      </c>
      <c r="N54" s="206">
        <v>372</v>
      </c>
      <c r="O54" s="139">
        <v>469</v>
      </c>
      <c r="P54" s="139">
        <v>469</v>
      </c>
      <c r="Q54" s="139">
        <v>336</v>
      </c>
      <c r="R54" s="139">
        <v>336</v>
      </c>
      <c r="S54" s="139">
        <v>489</v>
      </c>
      <c r="T54" s="139">
        <v>489</v>
      </c>
      <c r="U54" s="139">
        <v>590</v>
      </c>
      <c r="V54" s="139">
        <v>542</v>
      </c>
      <c r="W54" s="139">
        <v>1462</v>
      </c>
      <c r="X54" s="15">
        <v>1587.5090118000001</v>
      </c>
      <c r="Y54" s="248">
        <v>298.70345079999998</v>
      </c>
      <c r="Z54" s="256"/>
      <c r="AA54" s="253">
        <f t="shared" si="0"/>
        <v>506.44402011304351</v>
      </c>
    </row>
    <row r="55" spans="1:27" ht="12.75" customHeight="1" thickBot="1" x14ac:dyDescent="0.25">
      <c r="A55" s="560"/>
      <c r="B55" s="148" t="s">
        <v>226</v>
      </c>
      <c r="C55" s="145">
        <v>298</v>
      </c>
      <c r="D55" s="145">
        <v>298</v>
      </c>
      <c r="E55" s="140">
        <v>10</v>
      </c>
      <c r="F55" s="140">
        <v>10</v>
      </c>
      <c r="G55" s="140">
        <v>5</v>
      </c>
      <c r="H55" s="140">
        <v>5</v>
      </c>
      <c r="I55" s="245">
        <v>3434</v>
      </c>
      <c r="J55" s="245">
        <v>3434</v>
      </c>
      <c r="K55" s="141">
        <v>692</v>
      </c>
      <c r="L55" s="141">
        <v>692</v>
      </c>
      <c r="M55" s="207">
        <v>76</v>
      </c>
      <c r="N55" s="207">
        <v>76</v>
      </c>
      <c r="O55" s="141">
        <v>28</v>
      </c>
      <c r="P55" s="141">
        <v>28</v>
      </c>
      <c r="Q55" s="141">
        <v>2365</v>
      </c>
      <c r="R55" s="141">
        <v>2365</v>
      </c>
      <c r="S55" s="141">
        <v>0</v>
      </c>
      <c r="T55" s="141">
        <v>0</v>
      </c>
      <c r="U55" s="141" t="s">
        <v>502</v>
      </c>
      <c r="V55" s="141">
        <v>0</v>
      </c>
      <c r="W55" s="141">
        <v>0</v>
      </c>
      <c r="X55" s="140">
        <v>9.3309995000000008</v>
      </c>
      <c r="Y55" s="249">
        <v>0</v>
      </c>
      <c r="Z55" s="256"/>
      <c r="AA55" s="254">
        <f t="shared" si="0"/>
        <v>628.42413634090906</v>
      </c>
    </row>
    <row r="56" spans="1:27" ht="12.75" customHeight="1" thickBot="1" x14ac:dyDescent="0.25">
      <c r="A56" s="263"/>
      <c r="B56" s="104"/>
      <c r="C56" s="172">
        <v>43867</v>
      </c>
      <c r="D56" s="172">
        <v>43867</v>
      </c>
      <c r="E56" s="170">
        <v>37391</v>
      </c>
      <c r="F56" s="170">
        <v>37391</v>
      </c>
      <c r="G56" s="170">
        <v>33904</v>
      </c>
      <c r="H56" s="170">
        <v>33904</v>
      </c>
      <c r="I56" s="246">
        <v>37131</v>
      </c>
      <c r="J56" s="246">
        <v>37131</v>
      </c>
      <c r="K56" s="171">
        <v>49658</v>
      </c>
      <c r="L56" s="171">
        <v>49658</v>
      </c>
      <c r="M56" s="203">
        <v>50200</v>
      </c>
      <c r="N56" s="203">
        <v>50200</v>
      </c>
      <c r="O56" s="171">
        <v>77652</v>
      </c>
      <c r="P56" s="171">
        <v>77652</v>
      </c>
      <c r="Q56" s="171">
        <v>150999</v>
      </c>
      <c r="R56" s="171">
        <v>150999</v>
      </c>
      <c r="S56" s="171">
        <v>31274</v>
      </c>
      <c r="T56" s="171">
        <v>31274</v>
      </c>
      <c r="U56" s="171">
        <v>243120</v>
      </c>
      <c r="V56" s="171">
        <v>48303</v>
      </c>
      <c r="W56" s="171">
        <v>64211</v>
      </c>
      <c r="X56" s="170">
        <v>117461.60115020999</v>
      </c>
      <c r="Y56" s="250">
        <v>39396.533099200009</v>
      </c>
      <c r="Z56" s="321"/>
      <c r="AA56" s="255">
        <f t="shared" si="0"/>
        <v>66810.614532583044</v>
      </c>
    </row>
    <row r="57" spans="1:27" ht="12.75" customHeight="1" x14ac:dyDescent="0.2">
      <c r="A57" s="323"/>
      <c r="B57" s="317"/>
      <c r="C57" s="318"/>
      <c r="D57" s="318"/>
      <c r="E57" s="318"/>
      <c r="F57" s="318"/>
      <c r="G57" s="318"/>
      <c r="H57" s="318"/>
      <c r="I57" s="318"/>
      <c r="J57" s="318"/>
      <c r="K57" s="318"/>
      <c r="L57" s="318"/>
      <c r="M57" s="319"/>
      <c r="N57" s="319"/>
      <c r="O57" s="318"/>
      <c r="P57" s="318"/>
      <c r="Q57" s="318"/>
      <c r="R57" s="318"/>
      <c r="S57" s="318"/>
      <c r="T57" s="318"/>
      <c r="U57" s="318"/>
      <c r="V57" s="318"/>
      <c r="W57" s="318"/>
      <c r="X57" s="318"/>
      <c r="Y57" s="318"/>
      <c r="Z57" s="3"/>
      <c r="AA57" s="318"/>
    </row>
    <row r="58" spans="1:27" ht="30" customHeight="1" x14ac:dyDescent="0.2">
      <c r="A58" s="323"/>
      <c r="B58" s="538" t="s">
        <v>498</v>
      </c>
      <c r="C58" s="538"/>
      <c r="D58" s="538"/>
      <c r="E58" s="538"/>
      <c r="F58" s="538"/>
      <c r="G58" s="538"/>
      <c r="H58" s="538"/>
      <c r="I58" s="538"/>
      <c r="J58" s="538"/>
      <c r="K58" s="538"/>
      <c r="L58" s="538"/>
      <c r="M58" s="538"/>
      <c r="N58" s="538"/>
      <c r="O58" s="538"/>
      <c r="P58" s="318"/>
      <c r="Q58" s="318"/>
      <c r="R58" s="318"/>
      <c r="S58" s="318"/>
      <c r="T58" s="318"/>
      <c r="U58" s="318"/>
      <c r="V58" s="318"/>
      <c r="W58" s="318"/>
      <c r="X58" s="318"/>
      <c r="Y58" s="318"/>
      <c r="Z58" s="3"/>
      <c r="AA58" s="318"/>
    </row>
    <row r="59" spans="1:27" ht="5.25" customHeight="1" thickBot="1" x14ac:dyDescent="0.25">
      <c r="A59" s="496"/>
    </row>
    <row r="60" spans="1:27" ht="13.5" thickBot="1" x14ac:dyDescent="0.25">
      <c r="A60" s="496"/>
      <c r="B60" s="507" t="s">
        <v>0</v>
      </c>
      <c r="C60" s="508"/>
      <c r="D60" s="509"/>
    </row>
  </sheetData>
  <mergeCells count="15">
    <mergeCell ref="B60:D60"/>
    <mergeCell ref="B58:O58"/>
    <mergeCell ref="A48:A51"/>
    <mergeCell ref="A52:A55"/>
    <mergeCell ref="A24:A27"/>
    <mergeCell ref="A28:A31"/>
    <mergeCell ref="A32:A35"/>
    <mergeCell ref="A36:A39"/>
    <mergeCell ref="A40:A43"/>
    <mergeCell ref="A44:A47"/>
    <mergeCell ref="A4:A7"/>
    <mergeCell ref="A8:A11"/>
    <mergeCell ref="A12:A15"/>
    <mergeCell ref="A16:A19"/>
    <mergeCell ref="A20:A23"/>
  </mergeCell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rowBreaks count="1" manualBreakCount="1">
    <brk id="3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36"/>
  <sheetViews>
    <sheetView view="pageLayout" zoomScaleNormal="100" workbookViewId="0">
      <selection sqref="A1:N1"/>
    </sheetView>
  </sheetViews>
  <sheetFormatPr defaultColWidth="9" defaultRowHeight="12.75" x14ac:dyDescent="0.2"/>
  <cols>
    <col min="1" max="1" width="16.28515625" style="12" customWidth="1"/>
    <col min="2" max="2" width="9.85546875" style="12" customWidth="1"/>
    <col min="3" max="3" width="1" style="12" customWidth="1"/>
    <col min="4" max="4" width="15.42578125" style="12" customWidth="1"/>
    <col min="5" max="5" width="9.85546875" style="12" customWidth="1"/>
    <col min="6" max="6" width="1" style="12" customWidth="1"/>
    <col min="7" max="7" width="17.42578125" style="12" customWidth="1"/>
    <col min="8" max="8" width="9.85546875" style="12" customWidth="1"/>
    <col min="9" max="9" width="1" style="12" customWidth="1"/>
    <col min="10" max="10" width="17.42578125" style="12" customWidth="1"/>
    <col min="11" max="11" width="9.85546875" style="12" customWidth="1"/>
    <col min="12" max="12" width="1" style="12" customWidth="1"/>
    <col min="13" max="13" width="17.42578125" style="12" customWidth="1"/>
    <col min="14" max="14" width="9.85546875" style="12" customWidth="1"/>
    <col min="15" max="15" width="1" style="12" customWidth="1"/>
    <col min="16" max="16" width="17.42578125" style="12" customWidth="1"/>
    <col min="17" max="17" width="9.85546875" style="12" customWidth="1"/>
    <col min="18" max="18" width="1" style="12" customWidth="1"/>
    <col min="19" max="19" width="17.42578125" style="12" customWidth="1"/>
    <col min="20" max="20" width="9.85546875" style="12" customWidth="1"/>
    <col min="21" max="16384" width="9" style="12"/>
  </cols>
  <sheetData>
    <row r="1" spans="1:20" ht="18" customHeight="1" x14ac:dyDescent="0.2">
      <c r="A1" s="535" t="s">
        <v>503</v>
      </c>
      <c r="B1" s="535"/>
      <c r="C1" s="535"/>
      <c r="D1" s="535"/>
      <c r="E1" s="535"/>
      <c r="F1" s="535"/>
      <c r="G1" s="535"/>
      <c r="H1" s="535"/>
      <c r="I1" s="535"/>
      <c r="J1" s="535"/>
      <c r="K1" s="535"/>
      <c r="L1" s="535"/>
      <c r="M1" s="535"/>
      <c r="N1" s="535"/>
    </row>
    <row r="2" spans="1:20" ht="13.5" thickBot="1" x14ac:dyDescent="0.25">
      <c r="A2" s="1"/>
    </row>
    <row r="3" spans="1:20" ht="13.5" thickBot="1" x14ac:dyDescent="0.25">
      <c r="A3" s="431" t="s">
        <v>504</v>
      </c>
      <c r="B3" s="432"/>
      <c r="C3" s="432"/>
      <c r="D3" s="432"/>
      <c r="E3" s="432"/>
      <c r="F3" s="432"/>
      <c r="G3" s="432"/>
      <c r="H3" s="432"/>
      <c r="I3" s="346"/>
      <c r="J3" s="346"/>
      <c r="K3" s="346"/>
      <c r="L3" s="346"/>
      <c r="M3" s="346"/>
      <c r="N3" s="346"/>
      <c r="O3" s="346"/>
      <c r="P3" s="346"/>
      <c r="Q3" s="346"/>
      <c r="R3" s="346"/>
      <c r="S3" s="346"/>
      <c r="T3" s="347"/>
    </row>
    <row r="4" spans="1:20" ht="13.5" thickBot="1" x14ac:dyDescent="0.25">
      <c r="A4" s="563" t="s">
        <v>61</v>
      </c>
      <c r="B4" s="564"/>
      <c r="C4" s="335"/>
      <c r="D4" s="563" t="s">
        <v>62</v>
      </c>
      <c r="E4" s="564"/>
      <c r="F4" s="335"/>
      <c r="G4" s="563" t="s">
        <v>63</v>
      </c>
      <c r="H4" s="564"/>
      <c r="I4" s="335"/>
      <c r="J4" s="510" t="s">
        <v>64</v>
      </c>
      <c r="K4" s="512"/>
      <c r="L4" s="335"/>
      <c r="M4" s="490" t="s">
        <v>65</v>
      </c>
      <c r="N4" s="491"/>
      <c r="O4" s="335"/>
      <c r="P4" s="510" t="s">
        <v>505</v>
      </c>
      <c r="Q4" s="512"/>
      <c r="R4" s="335"/>
      <c r="S4" s="510" t="s">
        <v>506</v>
      </c>
      <c r="T4" s="512"/>
    </row>
    <row r="5" spans="1:20" ht="13.5" thickBot="1" x14ac:dyDescent="0.25">
      <c r="A5" s="433" t="s">
        <v>311</v>
      </c>
      <c r="B5" s="499" t="s">
        <v>54</v>
      </c>
      <c r="C5" s="337"/>
      <c r="D5" s="433" t="s">
        <v>311</v>
      </c>
      <c r="E5" s="499" t="s">
        <v>54</v>
      </c>
      <c r="F5" s="337"/>
      <c r="G5" s="433" t="s">
        <v>311</v>
      </c>
      <c r="H5" s="499" t="s">
        <v>54</v>
      </c>
      <c r="I5" s="337"/>
      <c r="J5" s="336" t="s">
        <v>311</v>
      </c>
      <c r="K5" s="491" t="s">
        <v>54</v>
      </c>
      <c r="L5" s="337"/>
      <c r="M5" s="336" t="s">
        <v>311</v>
      </c>
      <c r="N5" s="491" t="s">
        <v>54</v>
      </c>
      <c r="O5" s="337"/>
      <c r="P5" s="336" t="s">
        <v>311</v>
      </c>
      <c r="Q5" s="491" t="s">
        <v>54</v>
      </c>
      <c r="R5" s="337"/>
      <c r="S5" s="336" t="s">
        <v>311</v>
      </c>
      <c r="T5" s="491" t="s">
        <v>54</v>
      </c>
    </row>
    <row r="6" spans="1:20" x14ac:dyDescent="0.2">
      <c r="A6" s="460" t="s">
        <v>507</v>
      </c>
      <c r="B6" s="486">
        <v>659.11881070951017</v>
      </c>
      <c r="C6" s="462"/>
      <c r="D6" s="460" t="s">
        <v>508</v>
      </c>
      <c r="E6" s="486">
        <v>405.16354893455144</v>
      </c>
      <c r="F6" s="462"/>
      <c r="G6" s="460" t="s">
        <v>509</v>
      </c>
      <c r="H6" s="463">
        <v>852</v>
      </c>
      <c r="I6" s="462"/>
      <c r="J6" s="464" t="s">
        <v>509</v>
      </c>
      <c r="K6" s="465">
        <v>681</v>
      </c>
      <c r="L6" s="462"/>
      <c r="M6" s="464" t="s">
        <v>507</v>
      </c>
      <c r="N6" s="465">
        <v>581</v>
      </c>
      <c r="O6" s="462"/>
      <c r="P6" s="466" t="s">
        <v>509</v>
      </c>
      <c r="Q6" s="467">
        <v>1354</v>
      </c>
      <c r="R6" s="468"/>
      <c r="S6" s="466" t="s">
        <v>508</v>
      </c>
      <c r="T6" s="467">
        <v>1856</v>
      </c>
    </row>
    <row r="7" spans="1:20" x14ac:dyDescent="0.2">
      <c r="A7" s="469" t="s">
        <v>510</v>
      </c>
      <c r="B7" s="487">
        <v>300.50776053367616</v>
      </c>
      <c r="C7" s="462"/>
      <c r="D7" s="469" t="s">
        <v>511</v>
      </c>
      <c r="E7" s="487">
        <v>306.49277325558796</v>
      </c>
      <c r="F7" s="462"/>
      <c r="G7" s="469" t="s">
        <v>510</v>
      </c>
      <c r="H7" s="471">
        <v>400</v>
      </c>
      <c r="I7" s="462"/>
      <c r="J7" s="472" t="s">
        <v>510</v>
      </c>
      <c r="K7" s="473">
        <v>392</v>
      </c>
      <c r="L7" s="462"/>
      <c r="M7" s="472" t="s">
        <v>509</v>
      </c>
      <c r="N7" s="473">
        <v>477</v>
      </c>
      <c r="O7" s="462"/>
      <c r="P7" s="474" t="s">
        <v>512</v>
      </c>
      <c r="Q7" s="475">
        <v>1215</v>
      </c>
      <c r="R7" s="468"/>
      <c r="S7" s="474" t="s">
        <v>513</v>
      </c>
      <c r="T7" s="475">
        <v>1810</v>
      </c>
    </row>
    <row r="8" spans="1:20" x14ac:dyDescent="0.2">
      <c r="A8" s="469" t="s">
        <v>508</v>
      </c>
      <c r="B8" s="487">
        <v>286.31285127175283</v>
      </c>
      <c r="C8" s="462"/>
      <c r="D8" s="469" t="s">
        <v>512</v>
      </c>
      <c r="E8" s="487">
        <v>266.92833312332965</v>
      </c>
      <c r="F8" s="462"/>
      <c r="G8" s="469" t="s">
        <v>512</v>
      </c>
      <c r="H8" s="471">
        <v>394</v>
      </c>
      <c r="I8" s="462"/>
      <c r="J8" s="472" t="s">
        <v>508</v>
      </c>
      <c r="K8" s="473">
        <v>371</v>
      </c>
      <c r="L8" s="462"/>
      <c r="M8" s="472" t="s">
        <v>508</v>
      </c>
      <c r="N8" s="473">
        <v>344</v>
      </c>
      <c r="O8" s="462"/>
      <c r="P8" s="474" t="s">
        <v>507</v>
      </c>
      <c r="Q8" s="475">
        <v>802</v>
      </c>
      <c r="R8" s="468"/>
      <c r="S8" s="474" t="s">
        <v>509</v>
      </c>
      <c r="T8" s="475">
        <v>876</v>
      </c>
    </row>
    <row r="9" spans="1:20" x14ac:dyDescent="0.2">
      <c r="A9" s="469" t="s">
        <v>514</v>
      </c>
      <c r="B9" s="487">
        <v>207.5300482393985</v>
      </c>
      <c r="C9" s="462"/>
      <c r="D9" s="469" t="s">
        <v>510</v>
      </c>
      <c r="E9" s="487">
        <v>259.38193631078178</v>
      </c>
      <c r="F9" s="462"/>
      <c r="G9" s="469" t="s">
        <v>515</v>
      </c>
      <c r="H9" s="471">
        <v>275</v>
      </c>
      <c r="I9" s="462"/>
      <c r="J9" s="472" t="s">
        <v>514</v>
      </c>
      <c r="K9" s="473">
        <v>268</v>
      </c>
      <c r="L9" s="462"/>
      <c r="M9" s="472" t="s">
        <v>514</v>
      </c>
      <c r="N9" s="473">
        <v>276</v>
      </c>
      <c r="O9" s="462"/>
      <c r="P9" s="474" t="s">
        <v>516</v>
      </c>
      <c r="Q9" s="475">
        <v>618</v>
      </c>
      <c r="R9" s="468"/>
      <c r="S9" s="474" t="s">
        <v>512</v>
      </c>
      <c r="T9" s="475">
        <v>533</v>
      </c>
    </row>
    <row r="10" spans="1:20" x14ac:dyDescent="0.2">
      <c r="A10" s="469" t="s">
        <v>517</v>
      </c>
      <c r="B10" s="487">
        <v>195.33981971877631</v>
      </c>
      <c r="C10" s="462"/>
      <c r="D10" s="469" t="s">
        <v>514</v>
      </c>
      <c r="E10" s="487">
        <v>254.83254509979409</v>
      </c>
      <c r="F10" s="462"/>
      <c r="G10" s="469" t="s">
        <v>517</v>
      </c>
      <c r="H10" s="471">
        <v>259</v>
      </c>
      <c r="I10" s="462"/>
      <c r="J10" s="472" t="s">
        <v>507</v>
      </c>
      <c r="K10" s="473">
        <v>238</v>
      </c>
      <c r="L10" s="462"/>
      <c r="M10" s="472" t="s">
        <v>516</v>
      </c>
      <c r="N10" s="473">
        <v>256</v>
      </c>
      <c r="O10" s="462"/>
      <c r="P10" s="474" t="s">
        <v>508</v>
      </c>
      <c r="Q10" s="475">
        <v>563</v>
      </c>
      <c r="R10" s="468"/>
      <c r="S10" s="474" t="s">
        <v>510</v>
      </c>
      <c r="T10" s="475">
        <v>467</v>
      </c>
    </row>
    <row r="11" spans="1:20" ht="25.5" x14ac:dyDescent="0.2">
      <c r="A11" s="469" t="s">
        <v>512</v>
      </c>
      <c r="B11" s="487">
        <v>182.97122807148892</v>
      </c>
      <c r="C11" s="462"/>
      <c r="D11" s="469" t="s">
        <v>509</v>
      </c>
      <c r="E11" s="487">
        <v>240.12696801029227</v>
      </c>
      <c r="F11" s="462"/>
      <c r="G11" s="469" t="s">
        <v>507</v>
      </c>
      <c r="H11" s="471">
        <v>254</v>
      </c>
      <c r="I11" s="462"/>
      <c r="J11" s="472" t="s">
        <v>518</v>
      </c>
      <c r="K11" s="473">
        <v>203</v>
      </c>
      <c r="L11" s="462"/>
      <c r="M11" s="472" t="s">
        <v>512</v>
      </c>
      <c r="N11" s="473">
        <v>203</v>
      </c>
      <c r="O11" s="462"/>
      <c r="P11" s="474" t="s">
        <v>519</v>
      </c>
      <c r="Q11" s="475">
        <v>524</v>
      </c>
      <c r="R11" s="468"/>
      <c r="S11" s="474" t="s">
        <v>507</v>
      </c>
      <c r="T11" s="475">
        <v>423</v>
      </c>
    </row>
    <row r="12" spans="1:20" x14ac:dyDescent="0.2">
      <c r="A12" s="469" t="s">
        <v>509</v>
      </c>
      <c r="B12" s="487">
        <v>181.13554447984586</v>
      </c>
      <c r="C12" s="462"/>
      <c r="D12" s="469" t="s">
        <v>507</v>
      </c>
      <c r="E12" s="487">
        <v>201.41334670785989</v>
      </c>
      <c r="F12" s="462"/>
      <c r="G12" s="469" t="s">
        <v>520</v>
      </c>
      <c r="H12" s="471">
        <v>209</v>
      </c>
      <c r="I12" s="462"/>
      <c r="J12" s="472" t="s">
        <v>516</v>
      </c>
      <c r="K12" s="473">
        <v>193</v>
      </c>
      <c r="L12" s="462"/>
      <c r="M12" s="472" t="s">
        <v>517</v>
      </c>
      <c r="N12" s="473">
        <v>181</v>
      </c>
      <c r="O12" s="462"/>
      <c r="P12" s="474" t="s">
        <v>514</v>
      </c>
      <c r="Q12" s="475">
        <v>274</v>
      </c>
      <c r="R12" s="468"/>
      <c r="S12" s="474" t="s">
        <v>521</v>
      </c>
      <c r="T12" s="475">
        <v>313</v>
      </c>
    </row>
    <row r="13" spans="1:20" ht="25.5" x14ac:dyDescent="0.2">
      <c r="A13" s="469" t="s">
        <v>522</v>
      </c>
      <c r="B13" s="487">
        <v>95.772874866272119</v>
      </c>
      <c r="C13" s="462"/>
      <c r="D13" s="469" t="s">
        <v>517</v>
      </c>
      <c r="E13" s="487">
        <v>182.16797559263506</v>
      </c>
      <c r="F13" s="462"/>
      <c r="G13" s="469" t="s">
        <v>508</v>
      </c>
      <c r="H13" s="471">
        <v>203</v>
      </c>
      <c r="I13" s="462"/>
      <c r="J13" s="472" t="s">
        <v>517</v>
      </c>
      <c r="K13" s="473">
        <v>188</v>
      </c>
      <c r="L13" s="462"/>
      <c r="M13" s="472" t="s">
        <v>523</v>
      </c>
      <c r="N13" s="473">
        <v>147</v>
      </c>
      <c r="O13" s="462"/>
      <c r="P13" s="474" t="s">
        <v>524</v>
      </c>
      <c r="Q13" s="475">
        <v>247</v>
      </c>
      <c r="R13" s="468"/>
      <c r="S13" s="474" t="s">
        <v>518</v>
      </c>
      <c r="T13" s="475">
        <v>293</v>
      </c>
    </row>
    <row r="14" spans="1:20" x14ac:dyDescent="0.2">
      <c r="A14" s="469" t="s">
        <v>525</v>
      </c>
      <c r="B14" s="487">
        <v>95.149376849885726</v>
      </c>
      <c r="C14" s="462"/>
      <c r="D14" s="469" t="s">
        <v>516</v>
      </c>
      <c r="E14" s="487">
        <v>130.68477571727297</v>
      </c>
      <c r="F14" s="462"/>
      <c r="G14" s="469" t="s">
        <v>514</v>
      </c>
      <c r="H14" s="471">
        <v>174</v>
      </c>
      <c r="I14" s="462"/>
      <c r="J14" s="472" t="s">
        <v>526</v>
      </c>
      <c r="K14" s="473">
        <v>120</v>
      </c>
      <c r="L14" s="462"/>
      <c r="M14" s="472" t="s">
        <v>515</v>
      </c>
      <c r="N14" s="473">
        <v>105</v>
      </c>
      <c r="O14" s="462"/>
      <c r="P14" s="474" t="s">
        <v>521</v>
      </c>
      <c r="Q14" s="475">
        <v>222</v>
      </c>
      <c r="R14" s="468"/>
      <c r="S14" s="474" t="s">
        <v>514</v>
      </c>
      <c r="T14" s="475">
        <v>257</v>
      </c>
    </row>
    <row r="15" spans="1:20" ht="26.25" thickBot="1" x14ac:dyDescent="0.25">
      <c r="A15" s="476" t="s">
        <v>511</v>
      </c>
      <c r="B15" s="488">
        <v>94.144624387035506</v>
      </c>
      <c r="C15" s="478"/>
      <c r="D15" s="476" t="s">
        <v>527</v>
      </c>
      <c r="E15" s="488">
        <v>119.09000080053934</v>
      </c>
      <c r="F15" s="478"/>
      <c r="G15" s="483" t="s">
        <v>527</v>
      </c>
      <c r="H15" s="479">
        <v>162</v>
      </c>
      <c r="I15" s="478"/>
      <c r="J15" s="480" t="s">
        <v>523</v>
      </c>
      <c r="K15" s="481">
        <v>119</v>
      </c>
      <c r="L15" s="478"/>
      <c r="M15" s="480" t="s">
        <v>521</v>
      </c>
      <c r="N15" s="482">
        <v>102</v>
      </c>
      <c r="O15" s="478"/>
      <c r="P15" s="483" t="s">
        <v>517</v>
      </c>
      <c r="Q15" s="484">
        <v>204</v>
      </c>
      <c r="R15" s="485"/>
      <c r="S15" s="483" t="s">
        <v>516</v>
      </c>
      <c r="T15" s="489">
        <v>244</v>
      </c>
    </row>
    <row r="16" spans="1:20" ht="13.5" thickBot="1" x14ac:dyDescent="0.25">
      <c r="A16" s="327"/>
      <c r="B16" s="327"/>
      <c r="C16" s="327"/>
      <c r="D16" s="327"/>
      <c r="E16" s="327"/>
      <c r="F16" s="327"/>
      <c r="G16" s="327"/>
      <c r="H16" s="327"/>
    </row>
    <row r="17" spans="1:20" ht="13.5" thickBot="1" x14ac:dyDescent="0.25">
      <c r="A17" s="431" t="s">
        <v>528</v>
      </c>
      <c r="B17" s="432"/>
      <c r="C17" s="432"/>
      <c r="D17" s="432"/>
      <c r="E17" s="432"/>
      <c r="F17" s="432"/>
      <c r="G17" s="432"/>
      <c r="H17" s="432"/>
      <c r="I17" s="346"/>
      <c r="J17" s="346"/>
      <c r="K17" s="346"/>
      <c r="L17" s="346"/>
      <c r="M17" s="346"/>
      <c r="N17" s="346"/>
      <c r="O17" s="346"/>
      <c r="P17" s="346"/>
      <c r="Q17" s="346"/>
      <c r="R17" s="346"/>
      <c r="S17" s="346"/>
      <c r="T17" s="347"/>
    </row>
    <row r="18" spans="1:20" ht="13.5" thickBot="1" x14ac:dyDescent="0.25">
      <c r="A18" s="563" t="s">
        <v>61</v>
      </c>
      <c r="B18" s="564"/>
      <c r="C18" s="335"/>
      <c r="D18" s="563" t="s">
        <v>62</v>
      </c>
      <c r="E18" s="564"/>
      <c r="F18" s="335"/>
      <c r="G18" s="563" t="s">
        <v>63</v>
      </c>
      <c r="H18" s="564"/>
      <c r="I18" s="335"/>
      <c r="J18" s="510" t="s">
        <v>64</v>
      </c>
      <c r="K18" s="512"/>
      <c r="L18" s="335"/>
      <c r="M18" s="490" t="s">
        <v>65</v>
      </c>
      <c r="N18" s="491"/>
      <c r="O18" s="335"/>
      <c r="P18" s="510" t="s">
        <v>505</v>
      </c>
      <c r="Q18" s="512"/>
      <c r="R18" s="335"/>
      <c r="S18" s="510" t="s">
        <v>506</v>
      </c>
      <c r="T18" s="512"/>
    </row>
    <row r="19" spans="1:20" s="359" customFormat="1" ht="27" customHeight="1" thickBot="1" x14ac:dyDescent="0.25">
      <c r="A19" s="436" t="s">
        <v>311</v>
      </c>
      <c r="B19" s="437" t="s">
        <v>529</v>
      </c>
      <c r="C19" s="358"/>
      <c r="D19" s="436" t="s">
        <v>311</v>
      </c>
      <c r="E19" s="437" t="s">
        <v>529</v>
      </c>
      <c r="F19" s="358"/>
      <c r="G19" s="436" t="s">
        <v>311</v>
      </c>
      <c r="H19" s="437" t="s">
        <v>529</v>
      </c>
      <c r="I19" s="358"/>
      <c r="J19" s="356" t="s">
        <v>311</v>
      </c>
      <c r="K19" s="357" t="s">
        <v>529</v>
      </c>
      <c r="L19" s="358"/>
      <c r="M19" s="356" t="s">
        <v>311</v>
      </c>
      <c r="N19" s="357" t="s">
        <v>529</v>
      </c>
      <c r="O19" s="358"/>
      <c r="P19" s="356" t="s">
        <v>311</v>
      </c>
      <c r="Q19" s="357" t="s">
        <v>529</v>
      </c>
      <c r="R19" s="358"/>
      <c r="S19" s="356" t="s">
        <v>311</v>
      </c>
      <c r="T19" s="357" t="s">
        <v>529</v>
      </c>
    </row>
    <row r="20" spans="1:20" x14ac:dyDescent="0.2">
      <c r="A20" s="460" t="s">
        <v>509</v>
      </c>
      <c r="B20" s="461">
        <v>42</v>
      </c>
      <c r="C20" s="462"/>
      <c r="D20" s="460" t="s">
        <v>512</v>
      </c>
      <c r="E20" s="461">
        <v>50</v>
      </c>
      <c r="F20" s="462"/>
      <c r="G20" s="460" t="s">
        <v>509</v>
      </c>
      <c r="H20" s="463">
        <v>80</v>
      </c>
      <c r="I20" s="462"/>
      <c r="J20" s="464" t="s">
        <v>509</v>
      </c>
      <c r="K20" s="465">
        <v>76</v>
      </c>
      <c r="L20" s="462"/>
      <c r="M20" s="464" t="s">
        <v>509</v>
      </c>
      <c r="N20" s="465">
        <v>70</v>
      </c>
      <c r="O20" s="462"/>
      <c r="P20" s="466" t="s">
        <v>509</v>
      </c>
      <c r="Q20" s="467">
        <v>101</v>
      </c>
      <c r="R20" s="468"/>
      <c r="S20" s="466" t="s">
        <v>509</v>
      </c>
      <c r="T20" s="419">
        <v>89</v>
      </c>
    </row>
    <row r="21" spans="1:20" x14ac:dyDescent="0.2">
      <c r="A21" s="469" t="s">
        <v>517</v>
      </c>
      <c r="B21" s="470">
        <v>42</v>
      </c>
      <c r="C21" s="462"/>
      <c r="D21" s="469" t="s">
        <v>511</v>
      </c>
      <c r="E21" s="470">
        <v>49</v>
      </c>
      <c r="F21" s="462"/>
      <c r="G21" s="469" t="s">
        <v>510</v>
      </c>
      <c r="H21" s="471">
        <v>64</v>
      </c>
      <c r="I21" s="462"/>
      <c r="J21" s="472" t="s">
        <v>514</v>
      </c>
      <c r="K21" s="473">
        <v>49</v>
      </c>
      <c r="L21" s="462"/>
      <c r="M21" s="472" t="s">
        <v>507</v>
      </c>
      <c r="N21" s="473">
        <v>60</v>
      </c>
      <c r="O21" s="462"/>
      <c r="P21" s="474" t="s">
        <v>516</v>
      </c>
      <c r="Q21" s="475">
        <v>68</v>
      </c>
      <c r="R21" s="468"/>
      <c r="S21" s="474" t="s">
        <v>523</v>
      </c>
      <c r="T21" s="420">
        <v>71</v>
      </c>
    </row>
    <row r="22" spans="1:20" x14ac:dyDescent="0.2">
      <c r="A22" s="469" t="s">
        <v>510</v>
      </c>
      <c r="B22" s="470">
        <v>37</v>
      </c>
      <c r="C22" s="462"/>
      <c r="D22" s="469" t="s">
        <v>508</v>
      </c>
      <c r="E22" s="470">
        <v>43</v>
      </c>
      <c r="F22" s="462"/>
      <c r="G22" s="469" t="s">
        <v>517</v>
      </c>
      <c r="H22" s="471">
        <v>56</v>
      </c>
      <c r="I22" s="462"/>
      <c r="J22" s="472" t="s">
        <v>510</v>
      </c>
      <c r="K22" s="473">
        <v>47</v>
      </c>
      <c r="L22" s="462"/>
      <c r="M22" s="472" t="s">
        <v>516</v>
      </c>
      <c r="N22" s="473">
        <v>55</v>
      </c>
      <c r="O22" s="462"/>
      <c r="P22" s="474" t="s">
        <v>523</v>
      </c>
      <c r="Q22" s="475">
        <v>63</v>
      </c>
      <c r="R22" s="468"/>
      <c r="S22" s="474" t="s">
        <v>508</v>
      </c>
      <c r="T22" s="420">
        <v>65</v>
      </c>
    </row>
    <row r="23" spans="1:20" x14ac:dyDescent="0.2">
      <c r="A23" s="469" t="s">
        <v>514</v>
      </c>
      <c r="B23" s="470">
        <v>33</v>
      </c>
      <c r="C23" s="462"/>
      <c r="D23" s="469" t="s">
        <v>516</v>
      </c>
      <c r="E23" s="470">
        <v>42</v>
      </c>
      <c r="F23" s="462"/>
      <c r="G23" s="469" t="s">
        <v>507</v>
      </c>
      <c r="H23" s="471">
        <v>52</v>
      </c>
      <c r="I23" s="462"/>
      <c r="J23" s="472" t="s">
        <v>516</v>
      </c>
      <c r="K23" s="473">
        <v>47</v>
      </c>
      <c r="L23" s="462"/>
      <c r="M23" s="472" t="s">
        <v>523</v>
      </c>
      <c r="N23" s="473">
        <v>55</v>
      </c>
      <c r="O23" s="462"/>
      <c r="P23" s="474" t="s">
        <v>507</v>
      </c>
      <c r="Q23" s="475">
        <v>49</v>
      </c>
      <c r="R23" s="468"/>
      <c r="S23" s="474" t="s">
        <v>510</v>
      </c>
      <c r="T23" s="420">
        <v>52</v>
      </c>
    </row>
    <row r="24" spans="1:20" x14ac:dyDescent="0.2">
      <c r="A24" s="469" t="s">
        <v>530</v>
      </c>
      <c r="B24" s="470">
        <v>24</v>
      </c>
      <c r="C24" s="462"/>
      <c r="D24" s="469" t="s">
        <v>510</v>
      </c>
      <c r="E24" s="470">
        <v>39</v>
      </c>
      <c r="F24" s="462"/>
      <c r="G24" s="469" t="s">
        <v>512</v>
      </c>
      <c r="H24" s="471">
        <v>46</v>
      </c>
      <c r="I24" s="462"/>
      <c r="J24" s="472" t="s">
        <v>508</v>
      </c>
      <c r="K24" s="473">
        <v>44</v>
      </c>
      <c r="L24" s="462"/>
      <c r="M24" s="472" t="s">
        <v>514</v>
      </c>
      <c r="N24" s="473">
        <v>43</v>
      </c>
      <c r="O24" s="462"/>
      <c r="P24" s="474" t="s">
        <v>510</v>
      </c>
      <c r="Q24" s="475">
        <v>43</v>
      </c>
      <c r="R24" s="468"/>
      <c r="S24" s="474" t="s">
        <v>516</v>
      </c>
      <c r="T24" s="420">
        <v>47</v>
      </c>
    </row>
    <row r="25" spans="1:20" ht="25.5" x14ac:dyDescent="0.2">
      <c r="A25" s="469" t="s">
        <v>522</v>
      </c>
      <c r="B25" s="470">
        <v>24</v>
      </c>
      <c r="C25" s="462"/>
      <c r="D25" s="469" t="s">
        <v>517</v>
      </c>
      <c r="E25" s="470">
        <v>39</v>
      </c>
      <c r="F25" s="462"/>
      <c r="G25" s="469" t="s">
        <v>514</v>
      </c>
      <c r="H25" s="471">
        <v>44</v>
      </c>
      <c r="I25" s="462"/>
      <c r="J25" s="472" t="s">
        <v>523</v>
      </c>
      <c r="K25" s="473">
        <v>44</v>
      </c>
      <c r="L25" s="462"/>
      <c r="M25" s="472" t="s">
        <v>517</v>
      </c>
      <c r="N25" s="473">
        <v>41</v>
      </c>
      <c r="O25" s="462"/>
      <c r="P25" s="474" t="s">
        <v>519</v>
      </c>
      <c r="Q25" s="475">
        <v>40</v>
      </c>
      <c r="R25" s="468"/>
      <c r="S25" s="474" t="s">
        <v>521</v>
      </c>
      <c r="T25" s="420">
        <v>45</v>
      </c>
    </row>
    <row r="26" spans="1:20" ht="25.5" x14ac:dyDescent="0.2">
      <c r="A26" s="469" t="s">
        <v>531</v>
      </c>
      <c r="B26" s="470">
        <v>24</v>
      </c>
      <c r="C26" s="462"/>
      <c r="D26" s="469" t="s">
        <v>507</v>
      </c>
      <c r="E26" s="470">
        <v>38</v>
      </c>
      <c r="F26" s="462"/>
      <c r="G26" s="469" t="s">
        <v>508</v>
      </c>
      <c r="H26" s="471">
        <v>42</v>
      </c>
      <c r="I26" s="462"/>
      <c r="J26" s="472" t="s">
        <v>507</v>
      </c>
      <c r="K26" s="473">
        <v>38</v>
      </c>
      <c r="L26" s="462"/>
      <c r="M26" s="472" t="s">
        <v>508</v>
      </c>
      <c r="N26" s="473">
        <v>39</v>
      </c>
      <c r="O26" s="462"/>
      <c r="P26" s="474" t="s">
        <v>517</v>
      </c>
      <c r="Q26" s="475">
        <v>39</v>
      </c>
      <c r="R26" s="468"/>
      <c r="S26" s="474" t="s">
        <v>519</v>
      </c>
      <c r="T26" s="420">
        <v>38</v>
      </c>
    </row>
    <row r="27" spans="1:20" x14ac:dyDescent="0.2">
      <c r="A27" s="469" t="s">
        <v>532</v>
      </c>
      <c r="B27" s="470">
        <v>24</v>
      </c>
      <c r="C27" s="462"/>
      <c r="D27" s="469" t="s">
        <v>509</v>
      </c>
      <c r="E27" s="470">
        <v>36</v>
      </c>
      <c r="F27" s="462"/>
      <c r="G27" s="469" t="s">
        <v>516</v>
      </c>
      <c r="H27" s="471">
        <v>37</v>
      </c>
      <c r="I27" s="462"/>
      <c r="J27" s="472" t="s">
        <v>526</v>
      </c>
      <c r="K27" s="473">
        <v>35</v>
      </c>
      <c r="L27" s="462"/>
      <c r="M27" s="472" t="s">
        <v>510</v>
      </c>
      <c r="N27" s="473">
        <v>33</v>
      </c>
      <c r="O27" s="462"/>
      <c r="P27" s="474" t="s">
        <v>508</v>
      </c>
      <c r="Q27" s="475">
        <v>38</v>
      </c>
      <c r="R27" s="468"/>
      <c r="S27" s="474" t="s">
        <v>514</v>
      </c>
      <c r="T27" s="420">
        <v>34</v>
      </c>
    </row>
    <row r="28" spans="1:20" x14ac:dyDescent="0.2">
      <c r="A28" s="469" t="s">
        <v>519</v>
      </c>
      <c r="B28" s="470">
        <v>22</v>
      </c>
      <c r="C28" s="462"/>
      <c r="D28" s="469" t="s">
        <v>514</v>
      </c>
      <c r="E28" s="470">
        <v>36</v>
      </c>
      <c r="F28" s="462"/>
      <c r="G28" s="469" t="s">
        <v>533</v>
      </c>
      <c r="H28" s="471">
        <v>31</v>
      </c>
      <c r="I28" s="462"/>
      <c r="J28" s="472" t="s">
        <v>521</v>
      </c>
      <c r="K28" s="473">
        <v>27</v>
      </c>
      <c r="L28" s="462"/>
      <c r="M28" s="472" t="s">
        <v>515</v>
      </c>
      <c r="N28" s="473">
        <v>29</v>
      </c>
      <c r="O28" s="462"/>
      <c r="P28" s="474" t="s">
        <v>514</v>
      </c>
      <c r="Q28" s="475">
        <v>38</v>
      </c>
      <c r="R28" s="468"/>
      <c r="S28" s="474" t="s">
        <v>512</v>
      </c>
      <c r="T28" s="420">
        <v>32</v>
      </c>
    </row>
    <row r="29" spans="1:20" ht="13.5" thickBot="1" x14ac:dyDescent="0.25">
      <c r="A29" s="476" t="s">
        <v>508</v>
      </c>
      <c r="B29" s="477">
        <v>21</v>
      </c>
      <c r="C29" s="478"/>
      <c r="D29" s="476" t="s">
        <v>533</v>
      </c>
      <c r="E29" s="477">
        <v>28</v>
      </c>
      <c r="F29" s="478"/>
      <c r="G29" s="476" t="s">
        <v>520</v>
      </c>
      <c r="H29" s="479">
        <v>28</v>
      </c>
      <c r="I29" s="478"/>
      <c r="J29" s="480" t="s">
        <v>511</v>
      </c>
      <c r="K29" s="481">
        <v>26</v>
      </c>
      <c r="L29" s="478"/>
      <c r="M29" s="480" t="s">
        <v>521</v>
      </c>
      <c r="N29" s="482">
        <v>29</v>
      </c>
      <c r="O29" s="478"/>
      <c r="P29" s="483" t="s">
        <v>520</v>
      </c>
      <c r="Q29" s="484">
        <v>35</v>
      </c>
      <c r="R29" s="485"/>
      <c r="S29" s="483" t="s">
        <v>511</v>
      </c>
      <c r="T29" s="421">
        <v>30</v>
      </c>
    </row>
    <row r="31" spans="1:20" ht="12.75" customHeight="1" x14ac:dyDescent="0.2">
      <c r="A31" s="565" t="s">
        <v>534</v>
      </c>
      <c r="B31" s="565"/>
      <c r="C31" s="565"/>
      <c r="D31" s="565"/>
      <c r="E31" s="565"/>
      <c r="F31" s="565"/>
      <c r="G31" s="565"/>
      <c r="H31" s="565"/>
      <c r="I31" s="565"/>
      <c r="J31" s="565"/>
    </row>
    <row r="32" spans="1:20" x14ac:dyDescent="0.2">
      <c r="A32" s="565"/>
      <c r="B32" s="565"/>
      <c r="C32" s="565"/>
      <c r="D32" s="565"/>
      <c r="E32" s="565"/>
      <c r="F32" s="565"/>
      <c r="G32" s="565"/>
      <c r="H32" s="565"/>
      <c r="I32" s="565"/>
      <c r="J32" s="565"/>
    </row>
    <row r="33" spans="1:10" ht="12.75" customHeight="1" x14ac:dyDescent="0.2">
      <c r="A33" s="565"/>
      <c r="B33" s="565"/>
      <c r="C33" s="565"/>
      <c r="D33" s="565"/>
      <c r="E33" s="565"/>
      <c r="F33" s="565"/>
      <c r="G33" s="565"/>
      <c r="H33" s="565"/>
      <c r="I33" s="565"/>
      <c r="J33" s="565"/>
    </row>
    <row r="34" spans="1:10" ht="25.5" customHeight="1" x14ac:dyDescent="0.2">
      <c r="A34" s="565"/>
      <c r="B34" s="565"/>
      <c r="C34" s="565"/>
      <c r="D34" s="565"/>
      <c r="E34" s="565"/>
      <c r="F34" s="565"/>
      <c r="G34" s="565"/>
      <c r="H34" s="565"/>
      <c r="I34" s="565"/>
      <c r="J34" s="565"/>
    </row>
    <row r="35" spans="1:10" ht="13.5" thickBot="1" x14ac:dyDescent="0.25">
      <c r="A35" s="348"/>
      <c r="B35" s="348"/>
      <c r="C35" s="348"/>
      <c r="D35" s="348"/>
      <c r="E35" s="348"/>
      <c r="F35" s="348"/>
      <c r="G35" s="348"/>
      <c r="H35" s="348"/>
      <c r="I35" s="348"/>
      <c r="J35" s="348"/>
    </row>
    <row r="36" spans="1:10" ht="13.5" thickBot="1" x14ac:dyDescent="0.25">
      <c r="A36" s="507" t="s">
        <v>0</v>
      </c>
      <c r="B36" s="508"/>
      <c r="C36" s="508"/>
      <c r="D36" s="508"/>
      <c r="E36" s="509"/>
    </row>
  </sheetData>
  <mergeCells count="15">
    <mergeCell ref="A36:E36"/>
    <mergeCell ref="G4:H4"/>
    <mergeCell ref="J4:K4"/>
    <mergeCell ref="G18:H18"/>
    <mergeCell ref="J18:K18"/>
    <mergeCell ref="A31:J34"/>
    <mergeCell ref="A4:B4"/>
    <mergeCell ref="A18:B18"/>
    <mergeCell ref="D4:E4"/>
    <mergeCell ref="D18:E18"/>
    <mergeCell ref="P4:Q4"/>
    <mergeCell ref="P18:Q18"/>
    <mergeCell ref="S4:T4"/>
    <mergeCell ref="S18:T18"/>
    <mergeCell ref="A1:N1"/>
  </mergeCells>
  <hyperlinks>
    <hyperlink ref="A36:C36" location="'Table of Contents'!A1" display="Link to Table of Contents" xr:uid="{00000000-0004-0000-17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6"/>
  <sheetViews>
    <sheetView view="pageLayout" zoomScaleNormal="100" workbookViewId="0"/>
  </sheetViews>
  <sheetFormatPr defaultColWidth="9.140625" defaultRowHeight="12.75" x14ac:dyDescent="0.2"/>
  <cols>
    <col min="1" max="1" width="2.140625" style="1" customWidth="1"/>
    <col min="2" max="2" width="141.28515625" style="1" customWidth="1"/>
    <col min="3" max="4" width="7.28515625" style="1" customWidth="1"/>
    <col min="5" max="6" width="9.140625" style="1"/>
    <col min="7" max="7" width="11.85546875" style="1" customWidth="1"/>
    <col min="8" max="9" width="9.140625" style="1"/>
    <col min="10" max="10" width="11.85546875" style="1" bestFit="1" customWidth="1"/>
    <col min="11" max="11" width="11.140625" style="1" bestFit="1" customWidth="1"/>
    <col min="12" max="12" width="11.85546875" style="1" bestFit="1" customWidth="1"/>
    <col min="13" max="13" width="11.140625" style="1" bestFit="1" customWidth="1"/>
    <col min="14" max="14" width="11.85546875" style="1" bestFit="1" customWidth="1"/>
    <col min="15" max="15" width="11.140625" style="1" bestFit="1" customWidth="1"/>
    <col min="16" max="16384" width="9.140625" style="1"/>
  </cols>
  <sheetData>
    <row r="1" spans="1:21" ht="18" customHeight="1" x14ac:dyDescent="0.2">
      <c r="A1" s="2" t="s">
        <v>77</v>
      </c>
    </row>
    <row r="3" spans="1:21" ht="13.5" thickBot="1" x14ac:dyDescent="0.25">
      <c r="A3" s="51" t="s">
        <v>78</v>
      </c>
      <c r="R3" s="6"/>
    </row>
    <row r="4" spans="1:21" ht="30" customHeight="1" thickBot="1" x14ac:dyDescent="0.25">
      <c r="A4" s="513" t="s">
        <v>79</v>
      </c>
      <c r="B4" s="514"/>
      <c r="J4" s="6"/>
      <c r="K4" s="6"/>
      <c r="L4" s="6"/>
      <c r="M4" s="6"/>
      <c r="N4" s="6"/>
      <c r="S4" s="6"/>
    </row>
    <row r="5" spans="1:21" ht="24.75" customHeight="1" x14ac:dyDescent="0.2">
      <c r="A5" s="192" t="s">
        <v>80</v>
      </c>
      <c r="B5" s="193" t="s">
        <v>81</v>
      </c>
      <c r="J5" s="6"/>
      <c r="K5" s="6"/>
      <c r="L5" s="6"/>
      <c r="M5" s="6"/>
      <c r="N5" s="6"/>
      <c r="T5" s="6"/>
    </row>
    <row r="6" spans="1:21" ht="16.5" customHeight="1" x14ac:dyDescent="0.2">
      <c r="A6" s="192" t="s">
        <v>80</v>
      </c>
      <c r="B6" s="193" t="s">
        <v>82</v>
      </c>
      <c r="J6" s="6"/>
      <c r="K6" s="6"/>
      <c r="L6" s="6"/>
      <c r="M6" s="6"/>
      <c r="N6" s="6"/>
      <c r="U6" s="6"/>
    </row>
    <row r="7" spans="1:21" ht="24.6" customHeight="1" x14ac:dyDescent="0.2">
      <c r="A7" s="192" t="s">
        <v>80</v>
      </c>
      <c r="B7" s="193" t="s">
        <v>83</v>
      </c>
      <c r="J7" s="6"/>
      <c r="K7" s="6"/>
      <c r="L7" s="6"/>
      <c r="M7" s="6"/>
      <c r="N7" s="6"/>
    </row>
    <row r="8" spans="1:21" ht="24.6" customHeight="1" x14ac:dyDescent="0.2">
      <c r="A8" s="192" t="s">
        <v>80</v>
      </c>
      <c r="B8" s="193" t="s">
        <v>84</v>
      </c>
    </row>
    <row r="9" spans="1:21" ht="24.6" customHeight="1" x14ac:dyDescent="0.2">
      <c r="A9" s="192" t="s">
        <v>80</v>
      </c>
      <c r="B9" s="193" t="s">
        <v>85</v>
      </c>
    </row>
    <row r="10" spans="1:21" ht="24.6" customHeight="1" x14ac:dyDescent="0.2">
      <c r="A10" s="192" t="s">
        <v>80</v>
      </c>
      <c r="B10" s="403" t="s">
        <v>86</v>
      </c>
      <c r="J10" s="6"/>
      <c r="K10" s="6"/>
      <c r="L10" s="6"/>
      <c r="M10" s="6"/>
      <c r="N10" s="6"/>
      <c r="O10" s="6"/>
      <c r="P10" s="6"/>
      <c r="Q10" s="6"/>
    </row>
    <row r="11" spans="1:21" ht="24.6" customHeight="1" x14ac:dyDescent="0.2">
      <c r="A11" s="192" t="s">
        <v>80</v>
      </c>
      <c r="B11" s="193" t="s">
        <v>87</v>
      </c>
      <c r="J11" s="6"/>
      <c r="K11" s="6"/>
      <c r="L11" s="6"/>
      <c r="M11" s="6"/>
      <c r="N11" s="6"/>
      <c r="O11" s="6"/>
      <c r="P11" s="6"/>
      <c r="Q11" s="6"/>
    </row>
    <row r="12" spans="1:21" ht="39" customHeight="1" x14ac:dyDescent="0.2">
      <c r="A12" s="192" t="s">
        <v>80</v>
      </c>
      <c r="B12" s="193" t="s">
        <v>88</v>
      </c>
      <c r="J12" s="6"/>
      <c r="K12" s="6"/>
      <c r="L12" s="6"/>
      <c r="M12" s="6"/>
      <c r="N12" s="6"/>
      <c r="O12" s="6"/>
      <c r="P12" s="6"/>
      <c r="Q12" s="6"/>
    </row>
    <row r="13" spans="1:21" ht="13.5" thickBot="1" x14ac:dyDescent="0.25">
      <c r="A13" s="194"/>
      <c r="B13" s="195"/>
      <c r="J13" s="6"/>
      <c r="K13" s="6"/>
      <c r="L13" s="6"/>
      <c r="M13" s="6"/>
      <c r="N13" s="6"/>
      <c r="O13" s="6"/>
      <c r="P13" s="6"/>
      <c r="Q13" s="6"/>
    </row>
    <row r="14" spans="1:21" ht="30" customHeight="1" thickBot="1" x14ac:dyDescent="0.25">
      <c r="A14" s="513" t="s">
        <v>89</v>
      </c>
      <c r="B14" s="514"/>
      <c r="J14" s="6"/>
      <c r="K14" s="6"/>
      <c r="L14" s="6"/>
      <c r="M14" s="6"/>
      <c r="N14" s="6"/>
      <c r="O14" s="6"/>
      <c r="P14" s="6"/>
      <c r="Q14" s="6"/>
    </row>
    <row r="15" spans="1:21" ht="16.350000000000001" customHeight="1" x14ac:dyDescent="0.2">
      <c r="A15" s="192" t="s">
        <v>80</v>
      </c>
      <c r="B15" s="403" t="s">
        <v>90</v>
      </c>
    </row>
    <row r="16" spans="1:21" ht="16.350000000000001" customHeight="1" x14ac:dyDescent="0.2">
      <c r="A16" s="192" t="s">
        <v>80</v>
      </c>
      <c r="B16" s="193" t="s">
        <v>91</v>
      </c>
    </row>
    <row r="17" spans="1:2" ht="24.6" customHeight="1" x14ac:dyDescent="0.2">
      <c r="A17" s="192"/>
      <c r="B17" s="292" t="s">
        <v>92</v>
      </c>
    </row>
    <row r="18" spans="1:2" ht="16.350000000000001" customHeight="1" x14ac:dyDescent="0.2">
      <c r="A18" s="192" t="s">
        <v>80</v>
      </c>
      <c r="B18" s="193" t="s">
        <v>93</v>
      </c>
    </row>
    <row r="19" spans="1:2" ht="16.350000000000001" customHeight="1" x14ac:dyDescent="0.2">
      <c r="A19" s="192" t="s">
        <v>80</v>
      </c>
      <c r="B19" s="193" t="s">
        <v>94</v>
      </c>
    </row>
    <row r="20" spans="1:2" ht="39" customHeight="1" x14ac:dyDescent="0.2">
      <c r="A20" s="192" t="s">
        <v>80</v>
      </c>
      <c r="B20" s="193" t="s">
        <v>95</v>
      </c>
    </row>
    <row r="21" spans="1:2" ht="24.6" customHeight="1" x14ac:dyDescent="0.2">
      <c r="A21" s="192" t="s">
        <v>80</v>
      </c>
      <c r="B21" s="193" t="s">
        <v>96</v>
      </c>
    </row>
    <row r="22" spans="1:2" ht="13.5" thickBot="1" x14ac:dyDescent="0.25">
      <c r="A22" s="194"/>
      <c r="B22" s="195"/>
    </row>
    <row r="23" spans="1:2" ht="30" customHeight="1" thickBot="1" x14ac:dyDescent="0.25">
      <c r="A23" s="513" t="s">
        <v>97</v>
      </c>
      <c r="B23" s="514"/>
    </row>
    <row r="24" spans="1:2" ht="24" customHeight="1" x14ac:dyDescent="0.2">
      <c r="A24" s="192" t="s">
        <v>80</v>
      </c>
      <c r="B24" s="193" t="s">
        <v>98</v>
      </c>
    </row>
    <row r="25" spans="1:2" ht="15.75" customHeight="1" x14ac:dyDescent="0.2">
      <c r="A25" s="192"/>
      <c r="B25" s="193" t="s">
        <v>99</v>
      </c>
    </row>
    <row r="26" spans="1:2" ht="24" customHeight="1" x14ac:dyDescent="0.2">
      <c r="A26" s="192" t="s">
        <v>80</v>
      </c>
      <c r="B26" s="193" t="s">
        <v>100</v>
      </c>
    </row>
    <row r="27" spans="1:2" ht="15.75" customHeight="1" x14ac:dyDescent="0.2">
      <c r="A27" s="192"/>
      <c r="B27" s="193" t="s">
        <v>101</v>
      </c>
    </row>
    <row r="28" spans="1:2" ht="24" customHeight="1" x14ac:dyDescent="0.2">
      <c r="A28" s="192" t="s">
        <v>80</v>
      </c>
      <c r="B28" s="193" t="s">
        <v>102</v>
      </c>
    </row>
    <row r="29" spans="1:2" ht="24" customHeight="1" x14ac:dyDescent="0.2">
      <c r="A29" s="192" t="s">
        <v>80</v>
      </c>
      <c r="B29" s="193" t="s">
        <v>103</v>
      </c>
    </row>
    <row r="30" spans="1:2" ht="24" customHeight="1" x14ac:dyDescent="0.2">
      <c r="A30" s="192" t="s">
        <v>80</v>
      </c>
      <c r="B30" s="193" t="s">
        <v>104</v>
      </c>
    </row>
    <row r="31" spans="1:2" ht="24" customHeight="1" x14ac:dyDescent="0.2">
      <c r="A31" s="192" t="s">
        <v>80</v>
      </c>
      <c r="B31" s="193" t="s">
        <v>105</v>
      </c>
    </row>
    <row r="32" spans="1:2" ht="16.350000000000001" customHeight="1" x14ac:dyDescent="0.2">
      <c r="A32" s="192" t="s">
        <v>80</v>
      </c>
      <c r="B32" s="193" t="s">
        <v>106</v>
      </c>
    </row>
    <row r="33" spans="1:2" ht="13.5" thickBot="1" x14ac:dyDescent="0.25">
      <c r="A33" s="194"/>
      <c r="B33" s="195"/>
    </row>
    <row r="34" spans="1:2" ht="30" customHeight="1" thickBot="1" x14ac:dyDescent="0.25">
      <c r="A34" s="513" t="s">
        <v>107</v>
      </c>
      <c r="B34" s="514"/>
    </row>
    <row r="35" spans="1:2" s="3" customFormat="1" ht="39" customHeight="1" x14ac:dyDescent="0.2">
      <c r="A35" s="192" t="s">
        <v>80</v>
      </c>
      <c r="B35" s="193" t="s">
        <v>108</v>
      </c>
    </row>
    <row r="36" spans="1:2" s="3" customFormat="1" ht="24" customHeight="1" x14ac:dyDescent="0.2">
      <c r="A36" s="192"/>
      <c r="B36" s="292" t="s">
        <v>109</v>
      </c>
    </row>
    <row r="37" spans="1:2" s="3" customFormat="1" ht="15.75" customHeight="1" x14ac:dyDescent="0.2">
      <c r="A37" s="192"/>
      <c r="B37" s="404" t="s">
        <v>110</v>
      </c>
    </row>
    <row r="38" spans="1:2" s="3" customFormat="1" ht="15.75" customHeight="1" x14ac:dyDescent="0.2">
      <c r="A38" s="192" t="s">
        <v>80</v>
      </c>
      <c r="B38" s="193" t="s">
        <v>111</v>
      </c>
    </row>
    <row r="39" spans="1:2" s="3" customFormat="1" ht="15.75" customHeight="1" x14ac:dyDescent="0.2">
      <c r="A39" s="192" t="s">
        <v>80</v>
      </c>
      <c r="B39" s="193" t="s">
        <v>112</v>
      </c>
    </row>
    <row r="40" spans="1:2" s="3" customFormat="1" ht="12.75" customHeight="1" thickBot="1" x14ac:dyDescent="0.25">
      <c r="A40" s="196"/>
      <c r="B40" s="197"/>
    </row>
    <row r="41" spans="1:2" s="3" customFormat="1" ht="12.75" customHeight="1" x14ac:dyDescent="0.2">
      <c r="A41" s="25"/>
      <c r="B41" s="25"/>
    </row>
    <row r="42" spans="1:2" ht="51" x14ac:dyDescent="0.2">
      <c r="B42" s="52" t="s">
        <v>113</v>
      </c>
    </row>
    <row r="45" spans="1:2" ht="13.5" thickBot="1" x14ac:dyDescent="0.25">
      <c r="B45" s="1" t="s">
        <v>114</v>
      </c>
    </row>
    <row r="46" spans="1:2" ht="13.5" thickBot="1" x14ac:dyDescent="0.25">
      <c r="B46" s="216" t="s">
        <v>0</v>
      </c>
    </row>
  </sheetData>
  <mergeCells count="4">
    <mergeCell ref="A4:B4"/>
    <mergeCell ref="A14:B14"/>
    <mergeCell ref="A23:B23"/>
    <mergeCell ref="A34:B34"/>
  </mergeCells>
  <phoneticPr fontId="4" type="noConversion"/>
  <hyperlinks>
    <hyperlink ref="B46" location="'Table of Contents'!A1" display="Link to Table of Contents" xr:uid="{00000000-0004-0000-0200-000000000000}"/>
  </hyperlinks>
  <pageMargins left="0.25" right="0.25" top="0.75" bottom="0.75" header="0.3" footer="0.3"/>
  <pageSetup paperSize="9" orientation="landscape" horizontalDpi="300" verticalDpi="300" r:id="rId1"/>
  <headerFooter>
    <oddHeader>&amp;C&amp;20NSW Native Vegetation data spreadsheet</oddHeader>
    <oddFooter>&amp;RNSW Native Vegetation data spreadsheet</oddFoot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view="pageLayout" zoomScaleNormal="100" workbookViewId="0"/>
  </sheetViews>
  <sheetFormatPr defaultColWidth="9.140625" defaultRowHeight="12.75" x14ac:dyDescent="0.2"/>
  <cols>
    <col min="1" max="16384" width="9.140625" style="4"/>
  </cols>
  <sheetData>
    <row r="1" spans="1:13" ht="18" customHeight="1" x14ac:dyDescent="0.2">
      <c r="A1" s="13" t="s">
        <v>115</v>
      </c>
    </row>
    <row r="3" spans="1:13" x14ac:dyDescent="0.2">
      <c r="L3" s="27"/>
      <c r="M3" s="27"/>
    </row>
    <row r="40" spans="1:5" x14ac:dyDescent="0.2">
      <c r="A40" s="4" t="s">
        <v>116</v>
      </c>
    </row>
    <row r="41" spans="1:5" x14ac:dyDescent="0.2">
      <c r="A41" s="4" t="s">
        <v>117</v>
      </c>
    </row>
    <row r="42" spans="1:5" x14ac:dyDescent="0.2">
      <c r="A42" s="4" t="s">
        <v>118</v>
      </c>
    </row>
    <row r="43" spans="1:5" ht="7.5" customHeight="1" thickBot="1" x14ac:dyDescent="0.25"/>
    <row r="44" spans="1:5" ht="13.5" thickBot="1" x14ac:dyDescent="0.25">
      <c r="A44" s="507" t="s">
        <v>0</v>
      </c>
      <c r="B44" s="508"/>
      <c r="C44" s="508"/>
      <c r="D44" s="508"/>
      <c r="E44" s="509"/>
    </row>
  </sheetData>
  <mergeCells count="1">
    <mergeCell ref="A44:E44"/>
  </mergeCells>
  <hyperlinks>
    <hyperlink ref="A44" location="'Table of Contents'!A1" display="Link to Table of Contents" xr:uid="{00000000-0004-0000-0300-000000000000}"/>
  </hyperlinks>
  <pageMargins left="0.25" right="0.25" top="0.75" bottom="0.75" header="0.3" footer="0.3"/>
  <pageSetup paperSize="9" orientation="portrait" r:id="rId1"/>
  <headerFooter>
    <oddHeader>&amp;C&amp;20NSW Native Vegetation data spreadsheet</oddHeader>
    <oddFooter>&amp;RNSW Native Vegetation data spreadsheet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Q56"/>
  <sheetViews>
    <sheetView view="pageLayout" zoomScaleNormal="100" workbookViewId="0"/>
  </sheetViews>
  <sheetFormatPr defaultColWidth="9.140625" defaultRowHeight="12.75" x14ac:dyDescent="0.2"/>
  <cols>
    <col min="1" max="1" width="48.42578125" style="27" customWidth="1"/>
    <col min="2" max="13" width="12.42578125" style="27" customWidth="1"/>
    <col min="14" max="14" width="1.42578125" style="27" customWidth="1"/>
    <col min="15" max="16" width="13.42578125" style="28" customWidth="1"/>
    <col min="17" max="16384" width="9.140625" style="27"/>
  </cols>
  <sheetData>
    <row r="1" spans="1:17" ht="18" customHeight="1" thickBot="1" x14ac:dyDescent="0.25">
      <c r="A1" s="26" t="s">
        <v>119</v>
      </c>
    </row>
    <row r="2" spans="1:17" ht="13.5" customHeight="1" thickBot="1" x14ac:dyDescent="0.25">
      <c r="A2" s="515" t="s">
        <v>54</v>
      </c>
      <c r="B2" s="516"/>
      <c r="C2" s="516"/>
      <c r="D2" s="516"/>
      <c r="E2" s="516"/>
      <c r="F2" s="516"/>
      <c r="G2" s="516"/>
      <c r="H2" s="516"/>
      <c r="I2" s="516"/>
      <c r="J2" s="516"/>
      <c r="K2" s="516"/>
      <c r="L2" s="516"/>
      <c r="M2" s="516"/>
      <c r="N2" s="516"/>
      <c r="O2" s="516"/>
      <c r="P2" s="517"/>
    </row>
    <row r="3" spans="1:17" ht="42" customHeight="1" thickBot="1" x14ac:dyDescent="0.25">
      <c r="A3" s="370" t="s">
        <v>120</v>
      </c>
      <c r="B3" s="176" t="s">
        <v>121</v>
      </c>
      <c r="C3" s="177" t="s">
        <v>122</v>
      </c>
      <c r="D3" s="177" t="s">
        <v>123</v>
      </c>
      <c r="E3" s="177" t="s">
        <v>124</v>
      </c>
      <c r="F3" s="177" t="s">
        <v>125</v>
      </c>
      <c r="G3" s="177" t="s">
        <v>126</v>
      </c>
      <c r="H3" s="177" t="s">
        <v>127</v>
      </c>
      <c r="I3" s="177" t="s">
        <v>128</v>
      </c>
      <c r="J3" s="177" t="s">
        <v>129</v>
      </c>
      <c r="K3" s="177" t="s">
        <v>130</v>
      </c>
      <c r="L3" s="177" t="s">
        <v>131</v>
      </c>
      <c r="M3" s="177" t="s">
        <v>132</v>
      </c>
      <c r="N3" s="218"/>
      <c r="O3" s="369" t="s">
        <v>69</v>
      </c>
      <c r="P3" s="369" t="s">
        <v>70</v>
      </c>
    </row>
    <row r="4" spans="1:17" ht="18" customHeight="1" x14ac:dyDescent="0.2">
      <c r="A4" s="179" t="s">
        <v>133</v>
      </c>
      <c r="B4" s="43">
        <v>420400</v>
      </c>
      <c r="C4" s="44">
        <v>155260</v>
      </c>
      <c r="D4" s="41">
        <v>71780</v>
      </c>
      <c r="E4" s="41">
        <v>42860</v>
      </c>
      <c r="F4" s="41">
        <v>39120</v>
      </c>
      <c r="G4" s="41">
        <v>314370</v>
      </c>
      <c r="H4" s="41">
        <v>5860</v>
      </c>
      <c r="I4" s="41">
        <v>9010</v>
      </c>
      <c r="J4" s="41">
        <v>14390</v>
      </c>
      <c r="K4" s="41">
        <v>12480</v>
      </c>
      <c r="L4" s="41">
        <v>7570</v>
      </c>
      <c r="M4" s="41">
        <v>24330</v>
      </c>
      <c r="N4" s="218"/>
      <c r="O4" s="290">
        <f>ROUND(AVERAGE(B4:L4),-1)</f>
        <v>99370</v>
      </c>
      <c r="P4" s="290">
        <f>ROUND(AVERAGE(B4:M4),-1)</f>
        <v>93120</v>
      </c>
    </row>
    <row r="5" spans="1:17" ht="18" customHeight="1" x14ac:dyDescent="0.2">
      <c r="A5" s="180" t="s">
        <v>134</v>
      </c>
      <c r="B5" s="35">
        <v>0</v>
      </c>
      <c r="C5" s="29">
        <v>0</v>
      </c>
      <c r="D5" s="30">
        <v>2730</v>
      </c>
      <c r="E5" s="30">
        <v>0</v>
      </c>
      <c r="F5" s="30">
        <v>0</v>
      </c>
      <c r="G5" s="30">
        <v>0</v>
      </c>
      <c r="H5" s="30">
        <v>0</v>
      </c>
      <c r="I5" s="30">
        <v>0</v>
      </c>
      <c r="J5" s="30">
        <v>0</v>
      </c>
      <c r="K5" s="30">
        <v>0</v>
      </c>
      <c r="L5" s="30">
        <v>11830</v>
      </c>
      <c r="M5" s="30">
        <v>0</v>
      </c>
      <c r="N5" s="218"/>
      <c r="O5" s="290">
        <f t="shared" ref="O5:O10" si="0">ROUND(AVERAGE(B5:L5),-1)</f>
        <v>1320</v>
      </c>
      <c r="P5" s="290">
        <f t="shared" ref="P5:P10" si="1">ROUND(AVERAGE(B5:M5),-1)</f>
        <v>1210</v>
      </c>
    </row>
    <row r="6" spans="1:17" ht="18" customHeight="1" x14ac:dyDescent="0.2">
      <c r="A6" s="180" t="s">
        <v>135</v>
      </c>
      <c r="B6" s="35">
        <v>17050</v>
      </c>
      <c r="C6" s="29">
        <v>3820</v>
      </c>
      <c r="D6" s="30">
        <v>2200</v>
      </c>
      <c r="E6" s="30">
        <v>29660</v>
      </c>
      <c r="F6" s="30">
        <v>74770</v>
      </c>
      <c r="G6" s="30">
        <v>6550</v>
      </c>
      <c r="H6" s="30">
        <v>5810</v>
      </c>
      <c r="I6" s="30">
        <v>3170</v>
      </c>
      <c r="J6" s="30">
        <v>2660</v>
      </c>
      <c r="K6" s="30">
        <v>1740</v>
      </c>
      <c r="L6" s="30">
        <v>4460</v>
      </c>
      <c r="M6" s="30">
        <v>4460</v>
      </c>
      <c r="N6" s="218"/>
      <c r="O6" s="290">
        <f t="shared" si="0"/>
        <v>13810</v>
      </c>
      <c r="P6" s="290">
        <f t="shared" si="1"/>
        <v>13030</v>
      </c>
    </row>
    <row r="7" spans="1:17" ht="18" customHeight="1" x14ac:dyDescent="0.2">
      <c r="A7" s="180" t="s">
        <v>136</v>
      </c>
      <c r="B7" s="35" t="s">
        <v>137</v>
      </c>
      <c r="C7" s="29">
        <v>0</v>
      </c>
      <c r="D7" s="31">
        <v>1370</v>
      </c>
      <c r="E7" s="31">
        <v>430</v>
      </c>
      <c r="F7" s="31">
        <v>3420</v>
      </c>
      <c r="G7" s="31">
        <v>4050</v>
      </c>
      <c r="H7" s="31">
        <v>2930</v>
      </c>
      <c r="I7" s="31">
        <v>1940</v>
      </c>
      <c r="J7" s="31">
        <v>5130</v>
      </c>
      <c r="K7" s="31">
        <v>29750</v>
      </c>
      <c r="L7" s="31">
        <v>1560</v>
      </c>
      <c r="M7" s="31">
        <v>5490</v>
      </c>
      <c r="N7" s="219"/>
      <c r="O7" s="290">
        <f t="shared" si="0"/>
        <v>5060</v>
      </c>
      <c r="P7" s="290">
        <f t="shared" si="1"/>
        <v>5100</v>
      </c>
    </row>
    <row r="8" spans="1:17" ht="18" customHeight="1" x14ac:dyDescent="0.2">
      <c r="A8" s="180" t="s">
        <v>138</v>
      </c>
      <c r="B8" s="35">
        <v>18540</v>
      </c>
      <c r="C8" s="29">
        <v>150</v>
      </c>
      <c r="D8" s="30">
        <v>1250</v>
      </c>
      <c r="E8" s="30">
        <v>-110</v>
      </c>
      <c r="F8" s="30">
        <v>150</v>
      </c>
      <c r="G8" s="30">
        <v>30</v>
      </c>
      <c r="H8" s="30">
        <v>470</v>
      </c>
      <c r="I8" s="30">
        <v>160</v>
      </c>
      <c r="J8" s="30">
        <v>910</v>
      </c>
      <c r="K8" s="30">
        <v>50</v>
      </c>
      <c r="L8" s="30" t="s">
        <v>137</v>
      </c>
      <c r="M8" s="30">
        <v>0</v>
      </c>
      <c r="N8" s="218"/>
      <c r="O8" s="290">
        <f t="shared" si="0"/>
        <v>2160</v>
      </c>
      <c r="P8" s="290">
        <f t="shared" si="1"/>
        <v>1960</v>
      </c>
    </row>
    <row r="9" spans="1:17" ht="18" customHeight="1" x14ac:dyDescent="0.2">
      <c r="A9" s="180" t="s">
        <v>139</v>
      </c>
      <c r="B9" s="360">
        <v>40</v>
      </c>
      <c r="C9" s="361">
        <v>1280</v>
      </c>
      <c r="D9" s="362">
        <v>1170</v>
      </c>
      <c r="E9" s="362">
        <v>8770</v>
      </c>
      <c r="F9" s="362">
        <v>6160</v>
      </c>
      <c r="G9" s="362">
        <v>61970</v>
      </c>
      <c r="H9" s="362">
        <v>22710</v>
      </c>
      <c r="I9" s="362">
        <v>4970</v>
      </c>
      <c r="J9" s="362">
        <v>7610</v>
      </c>
      <c r="K9" s="362">
        <v>8980</v>
      </c>
      <c r="L9" s="362">
        <v>17020</v>
      </c>
      <c r="M9" s="30">
        <v>1500</v>
      </c>
      <c r="N9" s="218"/>
      <c r="O9" s="290">
        <f t="shared" si="0"/>
        <v>12790</v>
      </c>
      <c r="P9" s="290">
        <f t="shared" si="1"/>
        <v>11850</v>
      </c>
    </row>
    <row r="10" spans="1:17" ht="18" customHeight="1" thickBot="1" x14ac:dyDescent="0.25">
      <c r="A10" s="181" t="s">
        <v>140</v>
      </c>
      <c r="B10" s="37" t="s">
        <v>141</v>
      </c>
      <c r="C10" s="33" t="s">
        <v>141</v>
      </c>
      <c r="D10" s="34" t="s">
        <v>141</v>
      </c>
      <c r="E10" s="34">
        <v>0</v>
      </c>
      <c r="F10" s="34">
        <v>80</v>
      </c>
      <c r="G10" s="34">
        <v>190</v>
      </c>
      <c r="H10" s="34">
        <v>1710</v>
      </c>
      <c r="I10" s="34">
        <v>1190</v>
      </c>
      <c r="J10" s="34">
        <v>510</v>
      </c>
      <c r="K10" s="34">
        <v>2060</v>
      </c>
      <c r="L10" s="34">
        <v>1130</v>
      </c>
      <c r="M10" s="34">
        <v>680</v>
      </c>
      <c r="N10" s="218"/>
      <c r="O10" s="290">
        <f t="shared" si="0"/>
        <v>860</v>
      </c>
      <c r="P10" s="290">
        <f t="shared" si="1"/>
        <v>840</v>
      </c>
    </row>
    <row r="11" spans="1:17" ht="18" customHeight="1" thickBot="1" x14ac:dyDescent="0.25">
      <c r="A11" s="182" t="s">
        <v>142</v>
      </c>
      <c r="B11" s="49">
        <f>SUM(B4:B10)</f>
        <v>456030</v>
      </c>
      <c r="C11" s="49">
        <f t="shared" ref="C11:L11" si="2">SUM(C4:C10)</f>
        <v>160510</v>
      </c>
      <c r="D11" s="49">
        <f t="shared" si="2"/>
        <v>80500</v>
      </c>
      <c r="E11" s="49">
        <f t="shared" si="2"/>
        <v>81610</v>
      </c>
      <c r="F11" s="49">
        <f t="shared" si="2"/>
        <v>123700</v>
      </c>
      <c r="G11" s="49">
        <f t="shared" si="2"/>
        <v>387160</v>
      </c>
      <c r="H11" s="49">
        <f t="shared" si="2"/>
        <v>39490</v>
      </c>
      <c r="I11" s="49">
        <f t="shared" si="2"/>
        <v>20440</v>
      </c>
      <c r="J11" s="49">
        <f t="shared" si="2"/>
        <v>31210</v>
      </c>
      <c r="K11" s="49">
        <f t="shared" si="2"/>
        <v>55060</v>
      </c>
      <c r="L11" s="49">
        <f t="shared" si="2"/>
        <v>43570</v>
      </c>
      <c r="M11" s="50">
        <f>SUM(M4:M10)</f>
        <v>36460</v>
      </c>
      <c r="N11" s="219"/>
      <c r="O11" s="291">
        <f>ROUND(AVERAGE(B11:L11),-1)</f>
        <v>134480</v>
      </c>
      <c r="P11" s="291">
        <f>ROUND(AVERAGE(B11:M11),-1)</f>
        <v>126310</v>
      </c>
      <c r="Q11" s="28"/>
    </row>
    <row r="12" spans="1:17" ht="27" customHeight="1" thickBot="1" x14ac:dyDescent="0.25">
      <c r="A12" s="183" t="s">
        <v>143</v>
      </c>
      <c r="B12" s="45">
        <v>4260</v>
      </c>
      <c r="C12" s="46">
        <v>7820</v>
      </c>
      <c r="D12" s="47">
        <v>27460</v>
      </c>
      <c r="E12" s="47">
        <v>63400</v>
      </c>
      <c r="F12" s="47">
        <v>329990</v>
      </c>
      <c r="G12" s="47">
        <v>434110</v>
      </c>
      <c r="H12" s="47">
        <v>156710</v>
      </c>
      <c r="I12" s="46" t="s">
        <v>144</v>
      </c>
      <c r="J12" s="46" t="s">
        <v>144</v>
      </c>
      <c r="K12" s="46" t="s">
        <v>144</v>
      </c>
      <c r="L12" s="46" t="s">
        <v>144</v>
      </c>
      <c r="M12" s="46" t="s">
        <v>144</v>
      </c>
      <c r="N12" s="218"/>
      <c r="O12" s="220"/>
      <c r="P12" s="220"/>
      <c r="Q12" s="28"/>
    </row>
    <row r="13" spans="1:17" ht="5.25" customHeight="1" thickBot="1" x14ac:dyDescent="0.25">
      <c r="A13" s="221"/>
      <c r="B13" s="222"/>
      <c r="C13" s="223"/>
      <c r="D13" s="224"/>
      <c r="E13" s="224"/>
      <c r="F13" s="224"/>
      <c r="G13" s="224"/>
      <c r="H13" s="224"/>
      <c r="I13" s="223"/>
      <c r="J13" s="371"/>
      <c r="K13" s="223"/>
      <c r="L13" s="223"/>
      <c r="M13" s="223"/>
      <c r="N13" s="218"/>
      <c r="O13" s="220"/>
      <c r="P13" s="220"/>
    </row>
    <row r="14" spans="1:17" ht="13.5" customHeight="1" thickBot="1" x14ac:dyDescent="0.25">
      <c r="A14" s="515" t="s">
        <v>54</v>
      </c>
      <c r="B14" s="516"/>
      <c r="C14" s="516"/>
      <c r="D14" s="516"/>
      <c r="E14" s="516"/>
      <c r="F14" s="516"/>
      <c r="G14" s="516"/>
      <c r="H14" s="516"/>
      <c r="I14" s="516"/>
      <c r="J14" s="516"/>
      <c r="K14" s="516"/>
      <c r="L14" s="516"/>
      <c r="M14" s="516"/>
      <c r="N14" s="516"/>
      <c r="O14" s="516"/>
      <c r="P14" s="517"/>
    </row>
    <row r="15" spans="1:17" ht="42" customHeight="1" thickBot="1" x14ac:dyDescent="0.25">
      <c r="A15" s="370" t="s">
        <v>145</v>
      </c>
      <c r="B15" s="176" t="s">
        <v>121</v>
      </c>
      <c r="C15" s="177" t="s">
        <v>122</v>
      </c>
      <c r="D15" s="177" t="s">
        <v>123</v>
      </c>
      <c r="E15" s="177" t="s">
        <v>124</v>
      </c>
      <c r="F15" s="177" t="s">
        <v>125</v>
      </c>
      <c r="G15" s="177" t="s">
        <v>126</v>
      </c>
      <c r="H15" s="177" t="s">
        <v>127</v>
      </c>
      <c r="I15" s="177" t="s">
        <v>128</v>
      </c>
      <c r="J15" s="177" t="s">
        <v>129</v>
      </c>
      <c r="K15" s="177" t="s">
        <v>130</v>
      </c>
      <c r="L15" s="177" t="s">
        <v>131</v>
      </c>
      <c r="M15" s="177" t="s">
        <v>132</v>
      </c>
      <c r="N15" s="234"/>
      <c r="O15" s="369" t="s">
        <v>69</v>
      </c>
      <c r="P15" s="369" t="s">
        <v>70</v>
      </c>
    </row>
    <row r="16" spans="1:17" ht="18" customHeight="1" x14ac:dyDescent="0.2">
      <c r="A16" s="184" t="s">
        <v>146</v>
      </c>
      <c r="B16" s="363">
        <v>8920</v>
      </c>
      <c r="C16" s="364">
        <v>41080</v>
      </c>
      <c r="D16" s="364">
        <v>164890</v>
      </c>
      <c r="E16" s="364">
        <v>116200</v>
      </c>
      <c r="F16" s="364">
        <v>112880</v>
      </c>
      <c r="G16" s="364">
        <v>92820</v>
      </c>
      <c r="H16" s="364">
        <v>95900</v>
      </c>
      <c r="I16" s="364">
        <v>62000</v>
      </c>
      <c r="J16" s="364">
        <v>22630</v>
      </c>
      <c r="K16" s="364">
        <v>80070</v>
      </c>
      <c r="L16" s="364">
        <v>35010</v>
      </c>
      <c r="M16" s="40">
        <v>26790</v>
      </c>
      <c r="N16" s="218"/>
      <c r="O16" s="290">
        <f>ROUND(AVERAGE(B16:L16),-1)</f>
        <v>75670</v>
      </c>
      <c r="P16" s="290">
        <f>ROUND(AVERAGE(B16:M16),-1)</f>
        <v>71600</v>
      </c>
    </row>
    <row r="17" spans="1:17" ht="18" customHeight="1" x14ac:dyDescent="0.2">
      <c r="A17" s="185" t="s">
        <v>147</v>
      </c>
      <c r="B17" s="365">
        <v>540</v>
      </c>
      <c r="C17" s="361">
        <v>4650</v>
      </c>
      <c r="D17" s="366">
        <v>2770</v>
      </c>
      <c r="E17" s="31">
        <v>3200</v>
      </c>
      <c r="F17" s="362">
        <v>13570</v>
      </c>
      <c r="G17" s="366">
        <v>7770</v>
      </c>
      <c r="H17" s="362">
        <v>8430</v>
      </c>
      <c r="I17" s="31">
        <v>12620</v>
      </c>
      <c r="J17" s="31">
        <v>2970</v>
      </c>
      <c r="K17" s="31">
        <v>8260</v>
      </c>
      <c r="L17" s="366">
        <v>23140</v>
      </c>
      <c r="M17" s="31">
        <v>8630</v>
      </c>
      <c r="N17" s="218"/>
      <c r="O17" s="290">
        <f t="shared" ref="O17:O22" si="3">ROUND(AVERAGE(B17:L17),-1)</f>
        <v>7990</v>
      </c>
      <c r="P17" s="290">
        <f t="shared" ref="P17:P22" si="4">ROUND(AVERAGE(B17:M17),-1)</f>
        <v>8050</v>
      </c>
      <c r="Q17" s="28"/>
    </row>
    <row r="18" spans="1:17" ht="18" customHeight="1" x14ac:dyDescent="0.2">
      <c r="A18" s="185" t="s">
        <v>148</v>
      </c>
      <c r="B18" s="38" t="s">
        <v>141</v>
      </c>
      <c r="C18" s="32" t="s">
        <v>141</v>
      </c>
      <c r="D18" s="31" t="s">
        <v>141</v>
      </c>
      <c r="E18" s="31" t="s">
        <v>141</v>
      </c>
      <c r="F18" s="30" t="s">
        <v>141</v>
      </c>
      <c r="G18" s="31" t="s">
        <v>141</v>
      </c>
      <c r="H18" s="30" t="s">
        <v>141</v>
      </c>
      <c r="I18" s="31" t="s">
        <v>141</v>
      </c>
      <c r="J18" s="31" t="s">
        <v>141</v>
      </c>
      <c r="K18" s="31">
        <v>3220</v>
      </c>
      <c r="L18" s="31">
        <v>4870</v>
      </c>
      <c r="M18" s="31">
        <v>3159.7700000000004</v>
      </c>
      <c r="N18" s="218"/>
      <c r="O18" s="290">
        <f t="shared" si="3"/>
        <v>4050</v>
      </c>
      <c r="P18" s="290">
        <f t="shared" si="4"/>
        <v>3750</v>
      </c>
    </row>
    <row r="19" spans="1:17" ht="18" customHeight="1" x14ac:dyDescent="0.2">
      <c r="A19" s="185" t="s">
        <v>149</v>
      </c>
      <c r="B19" s="36">
        <v>9920</v>
      </c>
      <c r="C19" s="32">
        <v>15890</v>
      </c>
      <c r="D19" s="30">
        <v>32250</v>
      </c>
      <c r="E19" s="30">
        <v>11450</v>
      </c>
      <c r="F19" s="30">
        <v>10580</v>
      </c>
      <c r="G19" s="30">
        <v>3530</v>
      </c>
      <c r="H19" s="30">
        <v>6550</v>
      </c>
      <c r="I19" s="30">
        <v>1400</v>
      </c>
      <c r="J19" s="30">
        <v>130</v>
      </c>
      <c r="K19" s="30">
        <v>70</v>
      </c>
      <c r="L19" s="30">
        <v>1510</v>
      </c>
      <c r="M19" s="30">
        <v>80</v>
      </c>
      <c r="N19" s="218"/>
      <c r="O19" s="290">
        <f t="shared" si="3"/>
        <v>8480</v>
      </c>
      <c r="P19" s="290">
        <f t="shared" si="4"/>
        <v>7780</v>
      </c>
      <c r="Q19" s="28"/>
    </row>
    <row r="20" spans="1:17" ht="18" customHeight="1" x14ac:dyDescent="0.2">
      <c r="A20" s="185" t="s">
        <v>150</v>
      </c>
      <c r="B20" s="36">
        <v>76170</v>
      </c>
      <c r="C20" s="32">
        <v>313550</v>
      </c>
      <c r="D20" s="30">
        <v>13350</v>
      </c>
      <c r="E20" s="30">
        <v>151910</v>
      </c>
      <c r="F20" s="30">
        <v>37750</v>
      </c>
      <c r="G20" s="30">
        <v>340980</v>
      </c>
      <c r="H20" s="30">
        <v>110910</v>
      </c>
      <c r="I20" s="30">
        <v>252370</v>
      </c>
      <c r="J20" s="30">
        <v>152970</v>
      </c>
      <c r="K20" s="30">
        <v>18500</v>
      </c>
      <c r="L20" s="30">
        <v>35440</v>
      </c>
      <c r="M20" s="30">
        <v>47170</v>
      </c>
      <c r="N20" s="218"/>
      <c r="O20" s="290">
        <f t="shared" si="3"/>
        <v>136720</v>
      </c>
      <c r="P20" s="290">
        <f t="shared" si="4"/>
        <v>129260</v>
      </c>
    </row>
    <row r="21" spans="1:17" ht="27.75" customHeight="1" x14ac:dyDescent="0.2">
      <c r="A21" s="185" t="s">
        <v>151</v>
      </c>
      <c r="B21" s="36">
        <v>6290</v>
      </c>
      <c r="C21" s="32">
        <v>6930</v>
      </c>
      <c r="D21" s="30">
        <v>13350</v>
      </c>
      <c r="E21" s="30">
        <v>1610</v>
      </c>
      <c r="F21" s="30">
        <v>420</v>
      </c>
      <c r="G21" s="30">
        <v>110</v>
      </c>
      <c r="H21" s="30">
        <v>10</v>
      </c>
      <c r="I21" s="30">
        <v>560</v>
      </c>
      <c r="J21" s="30">
        <v>10</v>
      </c>
      <c r="K21" s="30">
        <v>0</v>
      </c>
      <c r="L21" s="30">
        <v>230</v>
      </c>
      <c r="M21" s="30">
        <v>10</v>
      </c>
      <c r="N21" s="218"/>
      <c r="O21" s="290">
        <f t="shared" si="3"/>
        <v>2680</v>
      </c>
      <c r="P21" s="290">
        <f t="shared" si="4"/>
        <v>2460</v>
      </c>
      <c r="Q21" s="28"/>
    </row>
    <row r="22" spans="1:17" ht="18" customHeight="1" thickBot="1" x14ac:dyDescent="0.25">
      <c r="A22" s="186" t="s">
        <v>152</v>
      </c>
      <c r="B22" s="37">
        <v>190250</v>
      </c>
      <c r="C22" s="33">
        <v>2270</v>
      </c>
      <c r="D22" s="34">
        <v>990</v>
      </c>
      <c r="E22" s="34">
        <v>-30</v>
      </c>
      <c r="F22" s="34">
        <v>-840</v>
      </c>
      <c r="G22" s="34">
        <v>390</v>
      </c>
      <c r="H22" s="34">
        <v>600</v>
      </c>
      <c r="I22" s="34">
        <v>50</v>
      </c>
      <c r="J22" s="34">
        <v>170</v>
      </c>
      <c r="K22" s="34">
        <v>20</v>
      </c>
      <c r="L22" s="34" t="s">
        <v>137</v>
      </c>
      <c r="M22" s="34">
        <v>0</v>
      </c>
      <c r="N22" s="219"/>
      <c r="O22" s="290">
        <f t="shared" si="3"/>
        <v>19390</v>
      </c>
      <c r="P22" s="290">
        <f t="shared" si="4"/>
        <v>17620</v>
      </c>
    </row>
    <row r="23" spans="1:17" ht="18" customHeight="1" thickBot="1" x14ac:dyDescent="0.25">
      <c r="A23" s="187" t="s">
        <v>142</v>
      </c>
      <c r="B23" s="48">
        <f>SUM(B16:B22)</f>
        <v>292090</v>
      </c>
      <c r="C23" s="48">
        <f t="shared" ref="C23:M23" si="5">SUM(C16:C22)</f>
        <v>384370</v>
      </c>
      <c r="D23" s="48">
        <f t="shared" si="5"/>
        <v>227600</v>
      </c>
      <c r="E23" s="48">
        <f t="shared" si="5"/>
        <v>284340</v>
      </c>
      <c r="F23" s="48">
        <f t="shared" si="5"/>
        <v>174360</v>
      </c>
      <c r="G23" s="48">
        <f t="shared" si="5"/>
        <v>445600</v>
      </c>
      <c r="H23" s="48">
        <f t="shared" si="5"/>
        <v>222400</v>
      </c>
      <c r="I23" s="48">
        <f t="shared" si="5"/>
        <v>329000</v>
      </c>
      <c r="J23" s="48">
        <f t="shared" si="5"/>
        <v>178880</v>
      </c>
      <c r="K23" s="48">
        <f t="shared" si="5"/>
        <v>110140</v>
      </c>
      <c r="L23" s="48">
        <f t="shared" si="5"/>
        <v>100200</v>
      </c>
      <c r="M23" s="48">
        <f t="shared" si="5"/>
        <v>85839.77</v>
      </c>
      <c r="N23" s="231"/>
      <c r="O23" s="291">
        <f>ROUND(AVERAGE(B23:L23),-1)</f>
        <v>249910</v>
      </c>
      <c r="P23" s="291">
        <f>ROUND(AVERAGE(B23:M23),-1)</f>
        <v>236230</v>
      </c>
    </row>
    <row r="24" spans="1:17" ht="5.25" customHeight="1" thickBot="1" x14ac:dyDescent="0.25">
      <c r="A24" s="225"/>
      <c r="B24" s="226"/>
      <c r="C24" s="227"/>
      <c r="D24" s="227"/>
      <c r="E24" s="227"/>
      <c r="F24" s="227"/>
      <c r="G24" s="227"/>
      <c r="H24" s="227"/>
      <c r="I24" s="227"/>
      <c r="J24" s="230"/>
      <c r="K24" s="289"/>
      <c r="L24" s="289"/>
      <c r="M24" s="289"/>
      <c r="N24" s="229"/>
      <c r="O24" s="228"/>
      <c r="P24" s="228"/>
    </row>
    <row r="25" spans="1:17" ht="39.75" customHeight="1" thickBot="1" x14ac:dyDescent="0.25">
      <c r="A25" s="178" t="s">
        <v>153</v>
      </c>
      <c r="B25" s="352">
        <f>B11+B23</f>
        <v>748120</v>
      </c>
      <c r="C25" s="352">
        <f t="shared" ref="C25:M25" si="6">C11+C23</f>
        <v>544880</v>
      </c>
      <c r="D25" s="352">
        <f t="shared" si="6"/>
        <v>308100</v>
      </c>
      <c r="E25" s="352">
        <f t="shared" si="6"/>
        <v>365950</v>
      </c>
      <c r="F25" s="352">
        <f t="shared" si="6"/>
        <v>298060</v>
      </c>
      <c r="G25" s="352">
        <f t="shared" si="6"/>
        <v>832760</v>
      </c>
      <c r="H25" s="352">
        <f t="shared" si="6"/>
        <v>261890</v>
      </c>
      <c r="I25" s="352">
        <f t="shared" si="6"/>
        <v>349440</v>
      </c>
      <c r="J25" s="352">
        <f t="shared" si="6"/>
        <v>210090</v>
      </c>
      <c r="K25" s="352">
        <f t="shared" si="6"/>
        <v>165200</v>
      </c>
      <c r="L25" s="352">
        <f t="shared" si="6"/>
        <v>143770</v>
      </c>
      <c r="M25" s="352">
        <f t="shared" si="6"/>
        <v>122299.77</v>
      </c>
      <c r="N25" s="218"/>
      <c r="O25" s="291">
        <f>ROUND(AVERAGE(B25:L25),-1)</f>
        <v>384390</v>
      </c>
      <c r="P25" s="291">
        <f>ROUND(AVERAGE(B25:M25),-1)</f>
        <v>362550</v>
      </c>
      <c r="Q25" s="28"/>
    </row>
    <row r="26" spans="1:17" ht="5.25" customHeight="1" thickBot="1" x14ac:dyDescent="0.25">
      <c r="A26" s="351"/>
      <c r="B26" s="227"/>
      <c r="C26" s="227"/>
      <c r="D26" s="227"/>
      <c r="E26" s="227"/>
      <c r="F26" s="227"/>
      <c r="G26" s="227"/>
      <c r="H26" s="227"/>
      <c r="I26" s="227"/>
      <c r="J26" s="372"/>
      <c r="K26" s="227"/>
      <c r="L26" s="227"/>
      <c r="M26" s="227"/>
      <c r="N26" s="219"/>
      <c r="O26" s="373"/>
      <c r="P26" s="373"/>
    </row>
    <row r="27" spans="1:17" ht="13.5" customHeight="1" thickBot="1" x14ac:dyDescent="0.25">
      <c r="A27" s="515" t="s">
        <v>54</v>
      </c>
      <c r="B27" s="516"/>
      <c r="C27" s="516"/>
      <c r="D27" s="516"/>
      <c r="E27" s="516"/>
      <c r="F27" s="516"/>
      <c r="G27" s="516"/>
      <c r="H27" s="516"/>
      <c r="I27" s="516"/>
      <c r="J27" s="516"/>
      <c r="K27" s="516"/>
      <c r="L27" s="516"/>
      <c r="M27" s="516"/>
      <c r="N27" s="516"/>
      <c r="O27" s="516"/>
      <c r="P27" s="517"/>
    </row>
    <row r="28" spans="1:17" ht="42" customHeight="1" thickBot="1" x14ac:dyDescent="0.25">
      <c r="A28" s="370" t="s">
        <v>154</v>
      </c>
      <c r="B28" s="176" t="s">
        <v>121</v>
      </c>
      <c r="C28" s="177" t="s">
        <v>122</v>
      </c>
      <c r="D28" s="177" t="s">
        <v>123</v>
      </c>
      <c r="E28" s="177" t="s">
        <v>124</v>
      </c>
      <c r="F28" s="177" t="s">
        <v>125</v>
      </c>
      <c r="G28" s="177" t="s">
        <v>126</v>
      </c>
      <c r="H28" s="177" t="s">
        <v>127</v>
      </c>
      <c r="I28" s="177" t="s">
        <v>128</v>
      </c>
      <c r="J28" s="177" t="s">
        <v>129</v>
      </c>
      <c r="K28" s="177" t="s">
        <v>130</v>
      </c>
      <c r="L28" s="177" t="s">
        <v>131</v>
      </c>
      <c r="M28" s="177" t="s">
        <v>132</v>
      </c>
      <c r="N28" s="234"/>
      <c r="O28" s="369" t="s">
        <v>69</v>
      </c>
      <c r="P28" s="369" t="s">
        <v>70</v>
      </c>
    </row>
    <row r="29" spans="1:17" ht="18" customHeight="1" x14ac:dyDescent="0.2">
      <c r="A29" s="184" t="s">
        <v>155</v>
      </c>
      <c r="B29" s="39">
        <v>41170</v>
      </c>
      <c r="C29" s="364">
        <v>481600</v>
      </c>
      <c r="D29" s="367">
        <v>572640</v>
      </c>
      <c r="E29" s="40">
        <v>367190</v>
      </c>
      <c r="F29" s="364">
        <v>621630</v>
      </c>
      <c r="G29" s="364">
        <v>519070</v>
      </c>
      <c r="H29" s="367">
        <v>1189740</v>
      </c>
      <c r="I29" s="364">
        <v>441150</v>
      </c>
      <c r="J29" s="364">
        <v>124380</v>
      </c>
      <c r="K29" s="40">
        <v>415620</v>
      </c>
      <c r="L29" s="364">
        <v>284300</v>
      </c>
      <c r="M29" s="40">
        <v>375740</v>
      </c>
      <c r="N29" s="218"/>
      <c r="O29" s="290">
        <f>ROUND(AVERAGE(B29:L29),-1)</f>
        <v>459860</v>
      </c>
      <c r="P29" s="290">
        <f>ROUND(AVERAGE(B29:M29),-1)</f>
        <v>452850</v>
      </c>
    </row>
    <row r="30" spans="1:17" ht="18" customHeight="1" x14ac:dyDescent="0.2">
      <c r="A30" s="184" t="s">
        <v>156</v>
      </c>
      <c r="B30" s="39" t="s">
        <v>141</v>
      </c>
      <c r="C30" s="40" t="s">
        <v>141</v>
      </c>
      <c r="D30" s="41" t="s">
        <v>141</v>
      </c>
      <c r="E30" s="40" t="s">
        <v>141</v>
      </c>
      <c r="F30" s="40" t="s">
        <v>141</v>
      </c>
      <c r="G30" s="40" t="s">
        <v>141</v>
      </c>
      <c r="H30" s="41" t="s">
        <v>141</v>
      </c>
      <c r="I30" s="40" t="s">
        <v>141</v>
      </c>
      <c r="J30" s="40" t="s">
        <v>141</v>
      </c>
      <c r="K30" s="40">
        <v>28720</v>
      </c>
      <c r="L30" s="40">
        <v>68430</v>
      </c>
      <c r="M30" s="40">
        <v>72520</v>
      </c>
      <c r="N30" s="218"/>
      <c r="O30" s="290">
        <f t="shared" ref="O30:O37" si="7">ROUND(AVERAGE(B30:L30),-1)</f>
        <v>48580</v>
      </c>
      <c r="P30" s="290">
        <f t="shared" ref="P30:P37" si="8">ROUND(AVERAGE(B30:M30),-1)</f>
        <v>56560</v>
      </c>
    </row>
    <row r="31" spans="1:17" ht="18" customHeight="1" x14ac:dyDescent="0.2">
      <c r="A31" s="185" t="s">
        <v>157</v>
      </c>
      <c r="B31" s="36">
        <v>10</v>
      </c>
      <c r="C31" s="32">
        <v>850</v>
      </c>
      <c r="D31" s="30">
        <v>360</v>
      </c>
      <c r="E31" s="30">
        <v>510</v>
      </c>
      <c r="F31" s="30">
        <v>780</v>
      </c>
      <c r="G31" s="30">
        <v>270</v>
      </c>
      <c r="H31" s="30">
        <v>50</v>
      </c>
      <c r="I31" s="30">
        <v>2780</v>
      </c>
      <c r="J31" s="30">
        <v>30</v>
      </c>
      <c r="K31" s="30">
        <v>70</v>
      </c>
      <c r="L31" s="30">
        <v>10</v>
      </c>
      <c r="M31" s="30">
        <v>340</v>
      </c>
      <c r="N31" s="218"/>
      <c r="O31" s="290">
        <f t="shared" si="7"/>
        <v>520</v>
      </c>
      <c r="P31" s="290">
        <f t="shared" si="8"/>
        <v>510</v>
      </c>
    </row>
    <row r="32" spans="1:17" ht="18" customHeight="1" x14ac:dyDescent="0.2">
      <c r="A32" s="185" t="s">
        <v>158</v>
      </c>
      <c r="B32" s="36" t="s">
        <v>141</v>
      </c>
      <c r="C32" s="32" t="s">
        <v>141</v>
      </c>
      <c r="D32" s="30" t="s">
        <v>141</v>
      </c>
      <c r="E32" s="30" t="s">
        <v>141</v>
      </c>
      <c r="F32" s="30" t="s">
        <v>141</v>
      </c>
      <c r="G32" s="30" t="s">
        <v>141</v>
      </c>
      <c r="H32" s="30" t="s">
        <v>141</v>
      </c>
      <c r="I32" s="30" t="s">
        <v>141</v>
      </c>
      <c r="J32" s="30" t="s">
        <v>141</v>
      </c>
      <c r="K32" s="30">
        <v>770</v>
      </c>
      <c r="L32" s="30">
        <v>680</v>
      </c>
      <c r="M32" s="30">
        <v>3040</v>
      </c>
      <c r="N32" s="218"/>
      <c r="O32" s="290">
        <f t="shared" si="7"/>
        <v>730</v>
      </c>
      <c r="P32" s="290">
        <f t="shared" si="8"/>
        <v>1500</v>
      </c>
    </row>
    <row r="33" spans="1:16" ht="18" customHeight="1" x14ac:dyDescent="0.2">
      <c r="A33" s="185" t="s">
        <v>159</v>
      </c>
      <c r="B33" s="36">
        <v>-354220</v>
      </c>
      <c r="C33" s="32">
        <v>-3270</v>
      </c>
      <c r="D33" s="30">
        <v>-11430</v>
      </c>
      <c r="E33" s="30">
        <v>-4470</v>
      </c>
      <c r="F33" s="30">
        <v>770</v>
      </c>
      <c r="G33" s="30">
        <v>-146650</v>
      </c>
      <c r="H33" s="30">
        <v>-90</v>
      </c>
      <c r="I33" s="30">
        <v>-240</v>
      </c>
      <c r="J33" s="30">
        <v>-1330</v>
      </c>
      <c r="K33" s="30">
        <v>-43780</v>
      </c>
      <c r="L33" s="30">
        <v>0</v>
      </c>
      <c r="M33" s="30">
        <v>-50</v>
      </c>
      <c r="N33" s="219"/>
      <c r="O33" s="290">
        <f t="shared" si="7"/>
        <v>-51340</v>
      </c>
      <c r="P33" s="290">
        <f t="shared" si="8"/>
        <v>-47060</v>
      </c>
    </row>
    <row r="34" spans="1:16" ht="22.5" customHeight="1" x14ac:dyDescent="0.2">
      <c r="A34" s="185" t="s">
        <v>160</v>
      </c>
      <c r="B34" s="36">
        <v>49310</v>
      </c>
      <c r="C34" s="32">
        <v>17340</v>
      </c>
      <c r="D34" s="30">
        <v>5440</v>
      </c>
      <c r="E34" s="32" t="s">
        <v>161</v>
      </c>
      <c r="F34" s="32" t="s">
        <v>161</v>
      </c>
      <c r="G34" s="32" t="s">
        <v>161</v>
      </c>
      <c r="H34" s="32" t="s">
        <v>161</v>
      </c>
      <c r="I34" s="32" t="s">
        <v>161</v>
      </c>
      <c r="J34" s="32" t="s">
        <v>161</v>
      </c>
      <c r="K34" s="32" t="s">
        <v>161</v>
      </c>
      <c r="L34" s="32" t="s">
        <v>161</v>
      </c>
      <c r="M34" s="32" t="s">
        <v>161</v>
      </c>
      <c r="N34" s="218"/>
      <c r="O34" s="290">
        <f t="shared" si="7"/>
        <v>24030</v>
      </c>
      <c r="P34" s="290">
        <f t="shared" si="8"/>
        <v>24030</v>
      </c>
    </row>
    <row r="35" spans="1:16" ht="18" customHeight="1" x14ac:dyDescent="0.2">
      <c r="A35" s="185" t="s">
        <v>162</v>
      </c>
      <c r="B35" s="36" t="s">
        <v>141</v>
      </c>
      <c r="C35" s="32" t="s">
        <v>141</v>
      </c>
      <c r="D35" s="30">
        <v>89690</v>
      </c>
      <c r="E35" s="30">
        <v>142880</v>
      </c>
      <c r="F35" s="30">
        <v>66940</v>
      </c>
      <c r="G35" s="30">
        <v>79690</v>
      </c>
      <c r="H35" s="30">
        <v>72170</v>
      </c>
      <c r="I35" s="30">
        <v>61190</v>
      </c>
      <c r="J35" s="30">
        <v>40900</v>
      </c>
      <c r="K35" s="30">
        <v>27960</v>
      </c>
      <c r="L35" s="30">
        <v>51660</v>
      </c>
      <c r="M35" s="30">
        <v>38190</v>
      </c>
      <c r="N35" s="218"/>
      <c r="O35" s="290">
        <f t="shared" si="7"/>
        <v>70340</v>
      </c>
      <c r="P35" s="290">
        <f t="shared" si="8"/>
        <v>67130</v>
      </c>
    </row>
    <row r="36" spans="1:16" ht="18" customHeight="1" x14ac:dyDescent="0.2">
      <c r="A36" s="185" t="s">
        <v>163</v>
      </c>
      <c r="B36" s="36" t="s">
        <v>144</v>
      </c>
      <c r="C36" s="32">
        <v>286730</v>
      </c>
      <c r="D36" s="30">
        <v>228950</v>
      </c>
      <c r="E36" s="30">
        <v>300280</v>
      </c>
      <c r="F36" s="30">
        <v>96480</v>
      </c>
      <c r="G36" s="30">
        <v>176910</v>
      </c>
      <c r="H36" s="30">
        <v>72390</v>
      </c>
      <c r="I36" s="30">
        <v>232380</v>
      </c>
      <c r="J36" s="30">
        <v>123590</v>
      </c>
      <c r="K36" s="30">
        <v>220350</v>
      </c>
      <c r="L36" s="30">
        <v>72670</v>
      </c>
      <c r="M36" s="30">
        <v>162490</v>
      </c>
      <c r="N36" s="218"/>
      <c r="O36" s="290">
        <f t="shared" si="7"/>
        <v>181070</v>
      </c>
      <c r="P36" s="290">
        <f t="shared" si="8"/>
        <v>179380</v>
      </c>
    </row>
    <row r="37" spans="1:16" ht="18" customHeight="1" thickBot="1" x14ac:dyDescent="0.25">
      <c r="A37" s="186" t="s">
        <v>164</v>
      </c>
      <c r="B37" s="37">
        <v>940</v>
      </c>
      <c r="C37" s="33">
        <v>304910</v>
      </c>
      <c r="D37" s="34">
        <v>155650</v>
      </c>
      <c r="E37" s="34">
        <v>225960</v>
      </c>
      <c r="F37" s="34">
        <v>236040</v>
      </c>
      <c r="G37" s="34">
        <v>349670</v>
      </c>
      <c r="H37" s="34">
        <v>8749.51</v>
      </c>
      <c r="I37" s="34">
        <v>619840</v>
      </c>
      <c r="J37" s="34">
        <v>46020</v>
      </c>
      <c r="K37" s="34">
        <v>29790</v>
      </c>
      <c r="L37" s="34">
        <v>26670</v>
      </c>
      <c r="M37" s="34">
        <v>111190</v>
      </c>
      <c r="N37" s="218"/>
      <c r="O37" s="290">
        <f t="shared" si="7"/>
        <v>182200</v>
      </c>
      <c r="P37" s="290">
        <f t="shared" si="8"/>
        <v>176290</v>
      </c>
    </row>
    <row r="38" spans="1:16" ht="18" customHeight="1" thickBot="1" x14ac:dyDescent="0.25">
      <c r="A38" s="187" t="s">
        <v>142</v>
      </c>
      <c r="B38" s="48">
        <f>SUM(B29:B37)</f>
        <v>-262790</v>
      </c>
      <c r="C38" s="48">
        <f t="shared" ref="C38:M38" si="9">SUM(C29:C37)</f>
        <v>1088160</v>
      </c>
      <c r="D38" s="48">
        <f t="shared" si="9"/>
        <v>1041300</v>
      </c>
      <c r="E38" s="48">
        <f t="shared" si="9"/>
        <v>1032350</v>
      </c>
      <c r="F38" s="48">
        <f t="shared" si="9"/>
        <v>1022640</v>
      </c>
      <c r="G38" s="48">
        <f t="shared" si="9"/>
        <v>978960</v>
      </c>
      <c r="H38" s="48">
        <f t="shared" si="9"/>
        <v>1343009.51</v>
      </c>
      <c r="I38" s="48">
        <f t="shared" si="9"/>
        <v>1357100</v>
      </c>
      <c r="J38" s="48">
        <f t="shared" si="9"/>
        <v>333590</v>
      </c>
      <c r="K38" s="48">
        <f t="shared" si="9"/>
        <v>679500</v>
      </c>
      <c r="L38" s="48">
        <f t="shared" si="9"/>
        <v>504420</v>
      </c>
      <c r="M38" s="48">
        <f t="shared" si="9"/>
        <v>763460</v>
      </c>
      <c r="N38" s="219"/>
      <c r="O38" s="291">
        <f>ROUND(AVERAGE(B38:L38),-1)</f>
        <v>828930</v>
      </c>
      <c r="P38" s="291">
        <f>ROUND(AVERAGE(B38:M38),-1)</f>
        <v>823470</v>
      </c>
    </row>
    <row r="39" spans="1:16" ht="5.25" customHeight="1" thickBot="1" x14ac:dyDescent="0.25">
      <c r="A39" s="225"/>
      <c r="B39" s="226"/>
      <c r="C39" s="227"/>
      <c r="D39" s="227"/>
      <c r="E39" s="227"/>
      <c r="F39" s="227"/>
      <c r="G39" s="227"/>
      <c r="H39" s="227"/>
      <c r="I39" s="227"/>
      <c r="J39" s="374"/>
      <c r="K39" s="227"/>
      <c r="L39" s="227"/>
      <c r="M39" s="227"/>
      <c r="N39" s="375"/>
      <c r="O39" s="373"/>
      <c r="P39" s="373"/>
    </row>
    <row r="40" spans="1:16" ht="13.5" customHeight="1" thickBot="1" x14ac:dyDescent="0.25">
      <c r="A40" s="515" t="s">
        <v>54</v>
      </c>
      <c r="B40" s="516"/>
      <c r="C40" s="516"/>
      <c r="D40" s="516"/>
      <c r="E40" s="516"/>
      <c r="F40" s="516"/>
      <c r="G40" s="516"/>
      <c r="H40" s="516"/>
      <c r="I40" s="516"/>
      <c r="J40" s="516"/>
      <c r="K40" s="516"/>
      <c r="L40" s="516"/>
      <c r="M40" s="516"/>
      <c r="N40" s="516"/>
      <c r="O40" s="516"/>
      <c r="P40" s="517"/>
    </row>
    <row r="41" spans="1:16" ht="42" customHeight="1" thickBot="1" x14ac:dyDescent="0.25">
      <c r="A41" s="370" t="s">
        <v>165</v>
      </c>
      <c r="B41" s="176" t="s">
        <v>121</v>
      </c>
      <c r="C41" s="177" t="s">
        <v>122</v>
      </c>
      <c r="D41" s="177" t="s">
        <v>123</v>
      </c>
      <c r="E41" s="177" t="s">
        <v>124</v>
      </c>
      <c r="F41" s="177" t="s">
        <v>125</v>
      </c>
      <c r="G41" s="177" t="s">
        <v>126</v>
      </c>
      <c r="H41" s="177" t="s">
        <v>127</v>
      </c>
      <c r="I41" s="177" t="s">
        <v>128</v>
      </c>
      <c r="J41" s="177" t="s">
        <v>129</v>
      </c>
      <c r="K41" s="177" t="s">
        <v>130</v>
      </c>
      <c r="L41" s="177" t="s">
        <v>131</v>
      </c>
      <c r="M41" s="177" t="s">
        <v>132</v>
      </c>
      <c r="N41" s="234"/>
      <c r="O41" s="369" t="s">
        <v>69</v>
      </c>
      <c r="P41" s="369" t="s">
        <v>70</v>
      </c>
    </row>
    <row r="42" spans="1:16" ht="27.75" customHeight="1" x14ac:dyDescent="0.2">
      <c r="A42" s="184" t="s">
        <v>166</v>
      </c>
      <c r="B42" s="363">
        <v>10</v>
      </c>
      <c r="C42" s="368">
        <v>390</v>
      </c>
      <c r="D42" s="364">
        <v>1480</v>
      </c>
      <c r="E42" s="364">
        <v>2550</v>
      </c>
      <c r="F42" s="41">
        <v>3060</v>
      </c>
      <c r="G42" s="40">
        <v>2450</v>
      </c>
      <c r="H42" s="41">
        <v>1300</v>
      </c>
      <c r="I42" s="364">
        <v>2900</v>
      </c>
      <c r="J42" s="40">
        <v>900</v>
      </c>
      <c r="K42" s="364">
        <v>1370</v>
      </c>
      <c r="L42" s="40">
        <v>5650</v>
      </c>
      <c r="M42" s="40">
        <v>1630</v>
      </c>
      <c r="N42" s="218"/>
      <c r="O42" s="290">
        <f>ROUND(AVERAGE(B42:L42),-1)</f>
        <v>2010</v>
      </c>
      <c r="P42" s="290">
        <f>ROUND(AVERAGE(B42:M42),-1)</f>
        <v>1970</v>
      </c>
    </row>
    <row r="43" spans="1:16" ht="18" customHeight="1" x14ac:dyDescent="0.2">
      <c r="A43" s="184" t="s">
        <v>167</v>
      </c>
      <c r="B43" s="39" t="s">
        <v>141</v>
      </c>
      <c r="C43" s="42" t="s">
        <v>141</v>
      </c>
      <c r="D43" s="40" t="s">
        <v>141</v>
      </c>
      <c r="E43" s="40" t="s">
        <v>141</v>
      </c>
      <c r="F43" s="41" t="s">
        <v>141</v>
      </c>
      <c r="G43" s="40" t="s">
        <v>141</v>
      </c>
      <c r="H43" s="41" t="s">
        <v>141</v>
      </c>
      <c r="I43" s="40" t="s">
        <v>141</v>
      </c>
      <c r="J43" s="40" t="s">
        <v>141</v>
      </c>
      <c r="K43" s="40">
        <v>900</v>
      </c>
      <c r="L43" s="40">
        <v>1740</v>
      </c>
      <c r="M43" s="40">
        <v>1690</v>
      </c>
      <c r="N43" s="218"/>
      <c r="O43" s="290">
        <f t="shared" ref="O43:O48" si="10">ROUND(AVERAGE(B43:L43),-1)</f>
        <v>1320</v>
      </c>
      <c r="P43" s="290">
        <f t="shared" ref="P43:P48" si="11">ROUND(AVERAGE(B43:M43),-1)</f>
        <v>1440</v>
      </c>
    </row>
    <row r="44" spans="1:16" ht="24" customHeight="1" x14ac:dyDescent="0.2">
      <c r="A44" s="405" t="s">
        <v>168</v>
      </c>
      <c r="B44" s="361" t="s">
        <v>161</v>
      </c>
      <c r="C44" s="361" t="s">
        <v>161</v>
      </c>
      <c r="D44" s="361" t="s">
        <v>161</v>
      </c>
      <c r="E44" s="364" t="s">
        <v>141</v>
      </c>
      <c r="F44" s="367" t="s">
        <v>141</v>
      </c>
      <c r="G44" s="364">
        <v>20</v>
      </c>
      <c r="H44" s="367">
        <v>10</v>
      </c>
      <c r="I44" s="364" t="s">
        <v>137</v>
      </c>
      <c r="J44" s="364">
        <v>20</v>
      </c>
      <c r="K44" s="364">
        <v>10</v>
      </c>
      <c r="L44" s="364" t="s">
        <v>137</v>
      </c>
      <c r="M44" s="364">
        <v>50</v>
      </c>
      <c r="N44" s="218"/>
      <c r="O44" s="406">
        <v>10</v>
      </c>
      <c r="P44" s="406">
        <f>ROUND(AVERAGE(E44:M44),-1)</f>
        <v>20</v>
      </c>
    </row>
    <row r="45" spans="1:16" ht="18" customHeight="1" x14ac:dyDescent="0.2">
      <c r="A45" s="185" t="s">
        <v>169</v>
      </c>
      <c r="B45" s="36">
        <v>13430</v>
      </c>
      <c r="C45" s="32">
        <v>500</v>
      </c>
      <c r="D45" s="30">
        <v>10</v>
      </c>
      <c r="E45" s="32">
        <v>0</v>
      </c>
      <c r="F45" s="32">
        <v>0</v>
      </c>
      <c r="G45" s="32">
        <v>0</v>
      </c>
      <c r="H45" s="32">
        <v>0</v>
      </c>
      <c r="I45" s="32">
        <v>0</v>
      </c>
      <c r="J45" s="32"/>
      <c r="K45" s="32">
        <v>0</v>
      </c>
      <c r="L45" s="32">
        <v>0</v>
      </c>
      <c r="M45" s="32">
        <v>0</v>
      </c>
      <c r="N45" s="218"/>
      <c r="O45" s="290">
        <f t="shared" si="10"/>
        <v>1390</v>
      </c>
      <c r="P45" s="290">
        <f t="shared" si="11"/>
        <v>1270</v>
      </c>
    </row>
    <row r="46" spans="1:16" ht="18" customHeight="1" x14ac:dyDescent="0.2">
      <c r="A46" s="185" t="s">
        <v>170</v>
      </c>
      <c r="B46" s="36">
        <v>210</v>
      </c>
      <c r="C46" s="32">
        <v>340</v>
      </c>
      <c r="D46" s="30">
        <v>500</v>
      </c>
      <c r="E46" s="30">
        <v>130</v>
      </c>
      <c r="F46" s="30">
        <v>10</v>
      </c>
      <c r="G46" s="30">
        <v>10</v>
      </c>
      <c r="H46" s="30">
        <v>0</v>
      </c>
      <c r="I46" s="30">
        <v>0</v>
      </c>
      <c r="J46" s="30">
        <v>0</v>
      </c>
      <c r="K46" s="30">
        <v>0</v>
      </c>
      <c r="L46" s="30">
        <v>0</v>
      </c>
      <c r="M46" s="30">
        <v>0</v>
      </c>
      <c r="N46" s="218"/>
      <c r="O46" s="290">
        <f t="shared" si="10"/>
        <v>110</v>
      </c>
      <c r="P46" s="290">
        <f t="shared" si="11"/>
        <v>100</v>
      </c>
    </row>
    <row r="47" spans="1:16" ht="18" customHeight="1" x14ac:dyDescent="0.2">
      <c r="A47" s="188" t="s">
        <v>171</v>
      </c>
      <c r="B47" s="36" t="s">
        <v>141</v>
      </c>
      <c r="C47" s="32" t="s">
        <v>141</v>
      </c>
      <c r="D47" s="30">
        <v>0</v>
      </c>
      <c r="E47" s="30" t="s">
        <v>137</v>
      </c>
      <c r="F47" s="30" t="s">
        <v>137</v>
      </c>
      <c r="G47" s="30" t="s">
        <v>137</v>
      </c>
      <c r="H47" s="30">
        <v>0</v>
      </c>
      <c r="I47" s="30">
        <v>10</v>
      </c>
      <c r="J47" s="30">
        <v>0</v>
      </c>
      <c r="K47" s="30">
        <v>0</v>
      </c>
      <c r="L47" s="30">
        <v>0</v>
      </c>
      <c r="M47" s="30">
        <v>0</v>
      </c>
      <c r="N47" s="218"/>
      <c r="O47" s="290">
        <f t="shared" si="10"/>
        <v>0</v>
      </c>
      <c r="P47" s="290">
        <f t="shared" si="11"/>
        <v>0</v>
      </c>
    </row>
    <row r="48" spans="1:16" ht="18" customHeight="1" thickBot="1" x14ac:dyDescent="0.25">
      <c r="A48" s="186" t="s">
        <v>172</v>
      </c>
      <c r="B48" s="37" t="s">
        <v>141</v>
      </c>
      <c r="C48" s="33" t="s">
        <v>137</v>
      </c>
      <c r="D48" s="34">
        <v>0</v>
      </c>
      <c r="E48" s="34" t="s">
        <v>137</v>
      </c>
      <c r="F48" s="34" t="s">
        <v>137</v>
      </c>
      <c r="G48" s="34">
        <v>0</v>
      </c>
      <c r="H48" s="34" t="s">
        <v>137</v>
      </c>
      <c r="I48" s="34">
        <v>0</v>
      </c>
      <c r="J48" s="34">
        <v>0</v>
      </c>
      <c r="K48" s="34">
        <v>0</v>
      </c>
      <c r="L48" s="34">
        <v>0</v>
      </c>
      <c r="M48" s="34">
        <v>0</v>
      </c>
      <c r="N48" s="218"/>
      <c r="O48" s="290">
        <f t="shared" si="10"/>
        <v>0</v>
      </c>
      <c r="P48" s="290">
        <f t="shared" si="11"/>
        <v>0</v>
      </c>
    </row>
    <row r="49" spans="1:16" ht="18" customHeight="1" thickBot="1" x14ac:dyDescent="0.25">
      <c r="A49" s="189" t="s">
        <v>142</v>
      </c>
      <c r="B49" s="190">
        <f>SUM(B42:B48)</f>
        <v>13650</v>
      </c>
      <c r="C49" s="190">
        <f t="shared" ref="C49:M49" si="12">SUM(C42:C48)</f>
        <v>1230</v>
      </c>
      <c r="D49" s="190">
        <f t="shared" si="12"/>
        <v>1990</v>
      </c>
      <c r="E49" s="190">
        <f t="shared" si="12"/>
        <v>2680</v>
      </c>
      <c r="F49" s="190">
        <f t="shared" si="12"/>
        <v>3070</v>
      </c>
      <c r="G49" s="190">
        <f t="shared" si="12"/>
        <v>2480</v>
      </c>
      <c r="H49" s="190">
        <f t="shared" si="12"/>
        <v>1310</v>
      </c>
      <c r="I49" s="190">
        <f t="shared" si="12"/>
        <v>2910</v>
      </c>
      <c r="J49" s="190">
        <f t="shared" si="12"/>
        <v>920</v>
      </c>
      <c r="K49" s="190">
        <f t="shared" si="12"/>
        <v>2280</v>
      </c>
      <c r="L49" s="190">
        <f t="shared" si="12"/>
        <v>7390</v>
      </c>
      <c r="M49" s="190">
        <f t="shared" si="12"/>
        <v>3370</v>
      </c>
      <c r="N49" s="229"/>
      <c r="O49" s="291">
        <f>ROUND(AVERAGE(B49:L49),-1)</f>
        <v>3630</v>
      </c>
      <c r="P49" s="291">
        <f>ROUND(AVERAGE(B49:M49),-1)</f>
        <v>3610</v>
      </c>
    </row>
    <row r="50" spans="1:16" ht="13.5" customHeight="1" x14ac:dyDescent="0.2"/>
    <row r="51" spans="1:16" ht="43.5" customHeight="1" x14ac:dyDescent="0.2">
      <c r="A51" s="518" t="s">
        <v>173</v>
      </c>
      <c r="B51" s="518"/>
      <c r="C51" s="518"/>
      <c r="D51" s="518"/>
      <c r="E51" s="518"/>
      <c r="F51" s="518"/>
      <c r="G51" s="518"/>
      <c r="H51" s="518"/>
      <c r="I51" s="407"/>
      <c r="J51" s="407"/>
      <c r="K51" s="492"/>
      <c r="L51" s="492"/>
      <c r="M51" s="492"/>
    </row>
    <row r="52" spans="1:16" ht="9.75" customHeight="1" x14ac:dyDescent="0.2">
      <c r="A52" s="518"/>
      <c r="B52" s="518"/>
      <c r="C52" s="518"/>
      <c r="D52" s="518"/>
      <c r="E52" s="518"/>
      <c r="F52" s="518"/>
      <c r="G52" s="518"/>
      <c r="H52" s="518"/>
      <c r="I52" s="492"/>
      <c r="J52" s="492"/>
      <c r="K52" s="492"/>
      <c r="L52" s="492"/>
      <c r="M52" s="492"/>
    </row>
    <row r="53" spans="1:16" ht="17.25" customHeight="1" x14ac:dyDescent="0.2">
      <c r="A53" s="518"/>
      <c r="B53" s="518"/>
      <c r="C53" s="518"/>
      <c r="D53" s="518"/>
      <c r="E53" s="518"/>
      <c r="F53" s="518"/>
      <c r="G53" s="518"/>
      <c r="H53" s="518"/>
      <c r="J53" s="28"/>
      <c r="K53" s="28"/>
      <c r="L53" s="28"/>
      <c r="M53" s="28"/>
    </row>
    <row r="54" spans="1:16" x14ac:dyDescent="0.2">
      <c r="A54" s="518"/>
      <c r="B54" s="518"/>
      <c r="C54" s="518"/>
      <c r="D54" s="518"/>
      <c r="E54" s="518"/>
      <c r="F54" s="518"/>
      <c r="G54" s="518"/>
      <c r="H54" s="518"/>
    </row>
    <row r="55" spans="1:16" ht="13.5" thickBot="1" x14ac:dyDescent="0.25"/>
    <row r="56" spans="1:16" ht="13.5" thickBot="1" x14ac:dyDescent="0.25">
      <c r="A56" s="216" t="s">
        <v>0</v>
      </c>
    </row>
  </sheetData>
  <mergeCells count="5">
    <mergeCell ref="A2:P2"/>
    <mergeCell ref="A14:P14"/>
    <mergeCell ref="A27:P27"/>
    <mergeCell ref="A40:P40"/>
    <mergeCell ref="A51:H54"/>
  </mergeCells>
  <phoneticPr fontId="4" type="noConversion"/>
  <hyperlinks>
    <hyperlink ref="A56" location="'Table of Contents'!A1" display="Link to Table of Contents" xr:uid="{00000000-0004-0000-0400-000000000000}"/>
  </hyperlinks>
  <pageMargins left="0.25" right="0.25" top="0.75" bottom="0.75" header="0.3" footer="0.3"/>
  <pageSetup paperSize="9" orientation="landscape" horizontalDpi="300" verticalDpi="300" r:id="rId1"/>
  <headerFooter>
    <oddHeader>&amp;C&amp;20NSW Native Vegetation data spreadsheet</oddHeader>
    <oddFooter>&amp;RNSW Native Vegetation data spreadsheet</oddFooter>
  </headerFooter>
  <ignoredErrors>
    <ignoredError sqref="O4:O6 O9 O16:O21 O29:P37 O45:P48 O42:P43" formulaRange="1"/>
    <ignoredError sqref="P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4"/>
  <sheetViews>
    <sheetView view="pageLayout" zoomScaleNormal="100" workbookViewId="0"/>
  </sheetViews>
  <sheetFormatPr defaultColWidth="9" defaultRowHeight="12.75" x14ac:dyDescent="0.2"/>
  <cols>
    <col min="1" max="1" width="17.7109375" style="27" customWidth="1"/>
    <col min="2" max="11" width="9.28515625" style="27" customWidth="1"/>
    <col min="12" max="12" width="1.42578125" style="27" customWidth="1"/>
    <col min="13" max="13" width="10.140625" style="27" customWidth="1"/>
    <col min="14" max="14" width="1.28515625" style="27" customWidth="1"/>
    <col min="15" max="16" width="10.7109375" style="27" customWidth="1"/>
    <col min="17" max="16384" width="9" style="27"/>
  </cols>
  <sheetData>
    <row r="1" spans="1:16" ht="18" customHeight="1" x14ac:dyDescent="0.2">
      <c r="A1" s="26" t="s">
        <v>174</v>
      </c>
    </row>
    <row r="2" spans="1:16" ht="18" customHeight="1" thickBot="1" x14ac:dyDescent="0.25">
      <c r="A2" s="519" t="s">
        <v>175</v>
      </c>
      <c r="B2" s="519"/>
      <c r="C2" s="519"/>
      <c r="D2" s="519"/>
      <c r="E2" s="519"/>
      <c r="F2" s="519"/>
      <c r="G2" s="519"/>
      <c r="H2" s="519"/>
      <c r="I2" s="519"/>
      <c r="J2" s="519"/>
      <c r="K2" s="519"/>
      <c r="L2" s="519"/>
      <c r="M2" s="519"/>
    </row>
    <row r="3" spans="1:16" ht="13.5" customHeight="1" thickBot="1" x14ac:dyDescent="0.25">
      <c r="A3" s="520" t="s">
        <v>176</v>
      </c>
      <c r="B3" s="522" t="s">
        <v>177</v>
      </c>
      <c r="C3" s="523"/>
      <c r="D3" s="523"/>
      <c r="E3" s="523"/>
      <c r="F3" s="523"/>
      <c r="G3" s="523"/>
      <c r="H3" s="523"/>
      <c r="I3" s="523"/>
      <c r="J3" s="523"/>
      <c r="K3" s="523"/>
      <c r="L3" s="523"/>
      <c r="M3" s="523"/>
      <c r="N3" s="523"/>
      <c r="O3" s="523"/>
      <c r="P3" s="524"/>
    </row>
    <row r="4" spans="1:16" ht="41.25" customHeight="1" thickBot="1" x14ac:dyDescent="0.25">
      <c r="A4" s="521"/>
      <c r="B4" s="338" t="s">
        <v>58</v>
      </c>
      <c r="C4" s="198" t="s">
        <v>59</v>
      </c>
      <c r="D4" s="198" t="s">
        <v>60</v>
      </c>
      <c r="E4" s="198" t="s">
        <v>61</v>
      </c>
      <c r="F4" s="198" t="s">
        <v>62</v>
      </c>
      <c r="G4" s="198" t="s">
        <v>63</v>
      </c>
      <c r="H4" s="198" t="s">
        <v>64</v>
      </c>
      <c r="I4" s="198" t="s">
        <v>65</v>
      </c>
      <c r="J4" s="376" t="s">
        <v>66</v>
      </c>
      <c r="K4" s="376" t="s">
        <v>67</v>
      </c>
      <c r="L4" s="234"/>
      <c r="M4" s="386" t="s">
        <v>178</v>
      </c>
      <c r="N4" s="218"/>
      <c r="O4" s="369" t="s">
        <v>69</v>
      </c>
      <c r="P4" s="369" t="s">
        <v>70</v>
      </c>
    </row>
    <row r="5" spans="1:16" ht="18" customHeight="1" x14ac:dyDescent="0.2">
      <c r="A5" s="61" t="s">
        <v>179</v>
      </c>
      <c r="B5" s="73">
        <v>63845</v>
      </c>
      <c r="C5" s="74">
        <v>92390</v>
      </c>
      <c r="D5" s="74">
        <v>54727</v>
      </c>
      <c r="E5" s="74">
        <v>58490</v>
      </c>
      <c r="F5" s="74">
        <v>58730</v>
      </c>
      <c r="G5" s="74">
        <v>43200</v>
      </c>
      <c r="H5" s="74">
        <v>35190</v>
      </c>
      <c r="I5" s="74">
        <v>24671</v>
      </c>
      <c r="J5" s="305">
        <v>41464</v>
      </c>
      <c r="K5" s="305">
        <v>33177</v>
      </c>
      <c r="L5" s="234"/>
      <c r="M5" s="309">
        <f>SUM(B5:K5)</f>
        <v>505884</v>
      </c>
      <c r="N5" s="288"/>
      <c r="O5" s="309">
        <f>AVERAGE(B5:J5)</f>
        <v>52523</v>
      </c>
      <c r="P5" s="380">
        <f>AVERAGE(B5:K5)</f>
        <v>50588.4</v>
      </c>
    </row>
    <row r="6" spans="1:16" ht="18" customHeight="1" x14ac:dyDescent="0.2">
      <c r="A6" s="62" t="s">
        <v>180</v>
      </c>
      <c r="B6" s="75">
        <v>4425</v>
      </c>
      <c r="C6" s="76">
        <v>4943</v>
      </c>
      <c r="D6" s="76">
        <v>3804</v>
      </c>
      <c r="E6" s="76">
        <v>5830</v>
      </c>
      <c r="F6" s="76">
        <v>3093</v>
      </c>
      <c r="G6" s="76">
        <v>4243</v>
      </c>
      <c r="H6" s="77">
        <v>494</v>
      </c>
      <c r="I6" s="77">
        <v>577</v>
      </c>
      <c r="J6" s="328">
        <v>756</v>
      </c>
      <c r="K6" s="328">
        <v>701</v>
      </c>
      <c r="L6" s="234"/>
      <c r="M6" s="383">
        <f t="shared" ref="M6:M8" si="0">SUM(B6:K6)</f>
        <v>28866</v>
      </c>
      <c r="N6" s="288"/>
      <c r="O6" s="383">
        <f t="shared" ref="O6:O8" si="1">AVERAGE(B6:J6)</f>
        <v>3129.4444444444443</v>
      </c>
      <c r="P6" s="381">
        <f t="shared" ref="P6:P8" si="2">AVERAGE(B6:K6)</f>
        <v>2886.6</v>
      </c>
    </row>
    <row r="7" spans="1:16" ht="18" customHeight="1" x14ac:dyDescent="0.2">
      <c r="A7" s="62" t="s">
        <v>181</v>
      </c>
      <c r="B7" s="75">
        <v>18394</v>
      </c>
      <c r="C7" s="76">
        <v>37367</v>
      </c>
      <c r="D7" s="76">
        <v>4506</v>
      </c>
      <c r="E7" s="76">
        <v>11860</v>
      </c>
      <c r="F7" s="76">
        <v>4664</v>
      </c>
      <c r="G7" s="76">
        <v>10047</v>
      </c>
      <c r="H7" s="76">
        <v>1694</v>
      </c>
      <c r="I7" s="76">
        <v>871</v>
      </c>
      <c r="J7" s="306">
        <v>7286</v>
      </c>
      <c r="K7" s="306">
        <v>2416</v>
      </c>
      <c r="L7" s="234"/>
      <c r="M7" s="383">
        <f t="shared" si="0"/>
        <v>99105</v>
      </c>
      <c r="N7" s="288"/>
      <c r="O7" s="383">
        <f t="shared" si="1"/>
        <v>10743.222222222223</v>
      </c>
      <c r="P7" s="381">
        <f t="shared" si="2"/>
        <v>9910.5</v>
      </c>
    </row>
    <row r="8" spans="1:16" ht="30.75" customHeight="1" thickBot="1" x14ac:dyDescent="0.25">
      <c r="A8" s="65" t="s">
        <v>182</v>
      </c>
      <c r="B8" s="78">
        <v>3029</v>
      </c>
      <c r="C8" s="79">
        <v>8184</v>
      </c>
      <c r="D8" s="79">
        <v>3906</v>
      </c>
      <c r="E8" s="79">
        <v>3511</v>
      </c>
      <c r="F8" s="79">
        <v>5678</v>
      </c>
      <c r="G8" s="79">
        <v>3698</v>
      </c>
      <c r="H8" s="79">
        <v>3521</v>
      </c>
      <c r="I8" s="79">
        <v>1837</v>
      </c>
      <c r="J8" s="307">
        <v>2155</v>
      </c>
      <c r="K8" s="307">
        <v>1892</v>
      </c>
      <c r="L8" s="234"/>
      <c r="M8" s="384">
        <f t="shared" si="0"/>
        <v>37411</v>
      </c>
      <c r="N8" s="288"/>
      <c r="O8" s="384">
        <f t="shared" si="1"/>
        <v>3946.5555555555557</v>
      </c>
      <c r="P8" s="382">
        <f t="shared" si="2"/>
        <v>3741.1</v>
      </c>
    </row>
    <row r="9" spans="1:16" ht="18" customHeight="1" thickBot="1" x14ac:dyDescent="0.25">
      <c r="A9" s="104" t="s">
        <v>183</v>
      </c>
      <c r="B9" s="80">
        <v>89693</v>
      </c>
      <c r="C9" s="81">
        <v>142884</v>
      </c>
      <c r="D9" s="81">
        <v>66943</v>
      </c>
      <c r="E9" s="81">
        <v>79691</v>
      </c>
      <c r="F9" s="81">
        <v>72165</v>
      </c>
      <c r="G9" s="81">
        <v>61188</v>
      </c>
      <c r="H9" s="81">
        <v>40899</v>
      </c>
      <c r="I9" s="81">
        <v>27956</v>
      </c>
      <c r="J9" s="215">
        <f>SUM(J5:J8)</f>
        <v>51661</v>
      </c>
      <c r="K9" s="215">
        <f>SUM(K5:K8)</f>
        <v>38186</v>
      </c>
      <c r="L9" s="233"/>
      <c r="M9" s="215">
        <f>SUM(M5:M8)</f>
        <v>671266</v>
      </c>
      <c r="N9" s="288"/>
      <c r="O9" s="215">
        <f>AVERAGE(B9:J9)</f>
        <v>70342.222222222219</v>
      </c>
      <c r="P9" s="385">
        <f>AVERAGE(B9:K9)</f>
        <v>67126.600000000006</v>
      </c>
    </row>
    <row r="10" spans="1:16" x14ac:dyDescent="0.2">
      <c r="A10" s="54"/>
      <c r="B10" s="58"/>
      <c r="C10" s="58"/>
      <c r="D10" s="58"/>
      <c r="E10" s="58"/>
      <c r="F10" s="58"/>
      <c r="G10" s="58"/>
      <c r="H10" s="58"/>
      <c r="I10" s="58"/>
      <c r="J10" s="58"/>
      <c r="K10" s="58"/>
      <c r="L10" s="58"/>
      <c r="M10" s="58"/>
    </row>
    <row r="11" spans="1:16" ht="18" customHeight="1" thickBot="1" x14ac:dyDescent="0.25">
      <c r="A11" s="57" t="s">
        <v>184</v>
      </c>
      <c r="B11" s="58"/>
      <c r="C11" s="58"/>
      <c r="D11" s="58"/>
      <c r="E11" s="58"/>
      <c r="F11" s="58"/>
      <c r="G11" s="58"/>
      <c r="H11" s="58"/>
      <c r="I11" s="58"/>
      <c r="J11" s="58"/>
      <c r="K11" s="58"/>
      <c r="L11" s="58"/>
      <c r="M11" s="58"/>
    </row>
    <row r="12" spans="1:16" ht="12.75" customHeight="1" thickBot="1" x14ac:dyDescent="0.25">
      <c r="A12" s="520"/>
      <c r="B12" s="522" t="s">
        <v>185</v>
      </c>
      <c r="C12" s="523"/>
      <c r="D12" s="523"/>
      <c r="E12" s="523"/>
      <c r="F12" s="523"/>
      <c r="G12" s="523"/>
      <c r="H12" s="523"/>
      <c r="I12" s="523"/>
      <c r="J12" s="523"/>
      <c r="K12" s="523"/>
      <c r="L12" s="523"/>
      <c r="M12" s="523"/>
      <c r="N12" s="523"/>
      <c r="O12" s="524"/>
    </row>
    <row r="13" spans="1:16" ht="39" customHeight="1" thickBot="1" x14ac:dyDescent="0.25">
      <c r="A13" s="521"/>
      <c r="B13" s="338" t="s">
        <v>58</v>
      </c>
      <c r="C13" s="198" t="s">
        <v>59</v>
      </c>
      <c r="D13" s="198" t="s">
        <v>60</v>
      </c>
      <c r="E13" s="198" t="s">
        <v>61</v>
      </c>
      <c r="F13" s="198" t="s">
        <v>62</v>
      </c>
      <c r="G13" s="198" t="s">
        <v>63</v>
      </c>
      <c r="H13" s="339" t="s">
        <v>64</v>
      </c>
      <c r="I13" s="198" t="s">
        <v>65</v>
      </c>
      <c r="J13" s="198" t="s">
        <v>66</v>
      </c>
      <c r="K13" s="376" t="s">
        <v>67</v>
      </c>
      <c r="L13" s="234"/>
      <c r="M13" s="527" t="s">
        <v>69</v>
      </c>
      <c r="N13" s="528"/>
      <c r="O13" s="369" t="s">
        <v>70</v>
      </c>
    </row>
    <row r="14" spans="1:16" ht="30.75" customHeight="1" x14ac:dyDescent="0.2">
      <c r="A14" s="61" t="s">
        <v>186</v>
      </c>
      <c r="B14" s="73" t="s">
        <v>187</v>
      </c>
      <c r="C14" s="74" t="s">
        <v>187</v>
      </c>
      <c r="D14" s="74" t="s">
        <v>187</v>
      </c>
      <c r="E14" s="74" t="s">
        <v>187</v>
      </c>
      <c r="F14" s="74">
        <v>18</v>
      </c>
      <c r="G14" s="74">
        <v>47</v>
      </c>
      <c r="H14" s="74">
        <v>34</v>
      </c>
      <c r="I14" s="74">
        <v>4</v>
      </c>
      <c r="J14" s="74">
        <v>18</v>
      </c>
      <c r="K14" s="63">
        <v>6</v>
      </c>
      <c r="L14" s="234"/>
      <c r="M14" s="525">
        <f>AVERAGE(F14:J14)</f>
        <v>24.2</v>
      </c>
      <c r="N14" s="526"/>
      <c r="O14" s="377">
        <f>AVERAGE(F14:K14)</f>
        <v>21.166666666666668</v>
      </c>
    </row>
    <row r="15" spans="1:16" ht="27.75" customHeight="1" x14ac:dyDescent="0.2">
      <c r="A15" s="61" t="s">
        <v>188</v>
      </c>
      <c r="B15" s="73" t="s">
        <v>187</v>
      </c>
      <c r="C15" s="74" t="s">
        <v>187</v>
      </c>
      <c r="D15" s="74" t="s">
        <v>187</v>
      </c>
      <c r="E15" s="74" t="s">
        <v>187</v>
      </c>
      <c r="F15" s="74"/>
      <c r="G15" s="74">
        <v>2</v>
      </c>
      <c r="H15" s="74">
        <v>1</v>
      </c>
      <c r="I15" s="74">
        <v>2</v>
      </c>
      <c r="J15" s="74">
        <v>5</v>
      </c>
      <c r="K15" s="64">
        <v>8</v>
      </c>
      <c r="L15" s="234"/>
      <c r="M15" s="531">
        <f t="shared" ref="M15:M16" si="3">AVERAGE(F15:J15)</f>
        <v>2.5</v>
      </c>
      <c r="N15" s="532"/>
      <c r="O15" s="378">
        <f t="shared" ref="O15:O16" si="4">AVERAGE(F15:K15)</f>
        <v>3.6</v>
      </c>
    </row>
    <row r="16" spans="1:16" ht="30.75" customHeight="1" thickBot="1" x14ac:dyDescent="0.25">
      <c r="A16" s="60" t="s">
        <v>189</v>
      </c>
      <c r="B16" s="82" t="s">
        <v>187</v>
      </c>
      <c r="C16" s="83" t="s">
        <v>187</v>
      </c>
      <c r="D16" s="83" t="s">
        <v>187</v>
      </c>
      <c r="E16" s="83" t="s">
        <v>187</v>
      </c>
      <c r="F16" s="83">
        <v>1</v>
      </c>
      <c r="G16" s="83">
        <v>0</v>
      </c>
      <c r="H16" s="83">
        <v>2</v>
      </c>
      <c r="I16" s="83">
        <v>0</v>
      </c>
      <c r="J16" s="83">
        <v>6</v>
      </c>
      <c r="K16" s="59">
        <v>7</v>
      </c>
      <c r="L16" s="233"/>
      <c r="M16" s="529">
        <f t="shared" si="3"/>
        <v>1.8</v>
      </c>
      <c r="N16" s="530"/>
      <c r="O16" s="379">
        <f t="shared" si="4"/>
        <v>2.6666666666666665</v>
      </c>
    </row>
    <row r="17" spans="1:15" ht="12.75" customHeight="1" x14ac:dyDescent="0.2">
      <c r="A17" s="55"/>
      <c r="B17" s="56"/>
      <c r="C17" s="56"/>
      <c r="D17" s="56"/>
      <c r="E17" s="56"/>
      <c r="F17" s="56"/>
      <c r="G17" s="56"/>
      <c r="H17" s="56"/>
      <c r="I17" s="56"/>
      <c r="J17" s="56"/>
      <c r="K17" s="56"/>
      <c r="L17" s="56"/>
    </row>
    <row r="18" spans="1:15" ht="18" customHeight="1" thickBot="1" x14ac:dyDescent="0.25">
      <c r="A18" s="57" t="s">
        <v>190</v>
      </c>
      <c r="B18" s="56"/>
      <c r="C18" s="56"/>
      <c r="D18" s="56"/>
      <c r="E18" s="56"/>
      <c r="F18" s="56"/>
      <c r="G18" s="56"/>
      <c r="H18" s="56"/>
      <c r="I18" s="56"/>
      <c r="J18" s="56"/>
      <c r="K18" s="56"/>
      <c r="L18" s="56"/>
    </row>
    <row r="19" spans="1:15" ht="13.5" customHeight="1" thickBot="1" x14ac:dyDescent="0.25">
      <c r="A19" s="520"/>
      <c r="B19" s="522" t="s">
        <v>191</v>
      </c>
      <c r="C19" s="523"/>
      <c r="D19" s="523"/>
      <c r="E19" s="523"/>
      <c r="F19" s="523"/>
      <c r="G19" s="523"/>
      <c r="H19" s="523"/>
      <c r="I19" s="523"/>
      <c r="J19" s="523"/>
      <c r="K19" s="523"/>
      <c r="L19" s="523"/>
      <c r="M19" s="523"/>
      <c r="N19" s="523"/>
      <c r="O19" s="524"/>
    </row>
    <row r="20" spans="1:15" ht="41.25" customHeight="1" thickBot="1" x14ac:dyDescent="0.25">
      <c r="A20" s="521"/>
      <c r="B20" s="338" t="s">
        <v>58</v>
      </c>
      <c r="C20" s="198" t="s">
        <v>59</v>
      </c>
      <c r="D20" s="198" t="s">
        <v>60</v>
      </c>
      <c r="E20" s="198" t="s">
        <v>61</v>
      </c>
      <c r="F20" s="198" t="s">
        <v>62</v>
      </c>
      <c r="G20" s="198" t="s">
        <v>63</v>
      </c>
      <c r="H20" s="339" t="s">
        <v>64</v>
      </c>
      <c r="I20" s="198" t="s">
        <v>65</v>
      </c>
      <c r="J20" s="198" t="s">
        <v>66</v>
      </c>
      <c r="K20" s="304" t="s">
        <v>67</v>
      </c>
      <c r="L20" s="232"/>
      <c r="M20" s="527" t="s">
        <v>69</v>
      </c>
      <c r="N20" s="528"/>
      <c r="O20" s="369" t="s">
        <v>70</v>
      </c>
    </row>
    <row r="21" spans="1:15" ht="26.25" customHeight="1" x14ac:dyDescent="0.2">
      <c r="A21" s="61" t="s">
        <v>192</v>
      </c>
      <c r="B21" s="340" t="s">
        <v>187</v>
      </c>
      <c r="C21" s="341" t="s">
        <v>187</v>
      </c>
      <c r="D21" s="341" t="s">
        <v>187</v>
      </c>
      <c r="E21" s="341">
        <v>766</v>
      </c>
      <c r="F21" s="341">
        <v>629</v>
      </c>
      <c r="G21" s="341">
        <v>469</v>
      </c>
      <c r="H21" s="341">
        <v>370</v>
      </c>
      <c r="I21" s="341">
        <v>418</v>
      </c>
      <c r="J21" s="341">
        <v>494</v>
      </c>
      <c r="K21" s="342">
        <v>436</v>
      </c>
      <c r="L21" s="234"/>
      <c r="M21" s="533">
        <f>AVERAGE(E21:J21)</f>
        <v>524.33333333333337</v>
      </c>
      <c r="N21" s="534"/>
      <c r="O21" s="377">
        <f>AVERAGE(E21:K21)</f>
        <v>511.71428571428572</v>
      </c>
    </row>
    <row r="22" spans="1:15" ht="24.75" customHeight="1" thickBot="1" x14ac:dyDescent="0.25">
      <c r="A22" s="60" t="s">
        <v>193</v>
      </c>
      <c r="B22" s="82" t="s">
        <v>187</v>
      </c>
      <c r="C22" s="83" t="s">
        <v>187</v>
      </c>
      <c r="D22" s="83" t="s">
        <v>187</v>
      </c>
      <c r="E22" s="83">
        <v>444</v>
      </c>
      <c r="F22" s="83">
        <v>486</v>
      </c>
      <c r="G22" s="83">
        <v>354</v>
      </c>
      <c r="H22" s="83">
        <v>286</v>
      </c>
      <c r="I22" s="83">
        <v>222</v>
      </c>
      <c r="J22" s="83">
        <v>339</v>
      </c>
      <c r="K22" s="343">
        <v>338</v>
      </c>
      <c r="L22" s="233"/>
      <c r="M22" s="529">
        <f>AVERAGE(E22:J22)</f>
        <v>355.16666666666669</v>
      </c>
      <c r="N22" s="530"/>
      <c r="O22" s="379">
        <f>AVERAGE(E22:K22)</f>
        <v>352.71428571428572</v>
      </c>
    </row>
    <row r="23" spans="1:15" ht="13.5" thickBot="1" x14ac:dyDescent="0.25"/>
    <row r="24" spans="1:15" ht="13.5" thickBot="1" x14ac:dyDescent="0.25">
      <c r="A24" s="507" t="s">
        <v>0</v>
      </c>
      <c r="B24" s="508"/>
      <c r="C24" s="509"/>
    </row>
  </sheetData>
  <mergeCells count="15">
    <mergeCell ref="A24:C24"/>
    <mergeCell ref="A2:M2"/>
    <mergeCell ref="A19:A20"/>
    <mergeCell ref="A12:A13"/>
    <mergeCell ref="A3:A4"/>
    <mergeCell ref="B3:P3"/>
    <mergeCell ref="B12:O12"/>
    <mergeCell ref="M14:N14"/>
    <mergeCell ref="M13:N13"/>
    <mergeCell ref="M22:N22"/>
    <mergeCell ref="M15:N15"/>
    <mergeCell ref="M16:N16"/>
    <mergeCell ref="M20:N20"/>
    <mergeCell ref="B19:O19"/>
    <mergeCell ref="M21:N21"/>
  </mergeCells>
  <phoneticPr fontId="4" type="noConversion"/>
  <hyperlinks>
    <hyperlink ref="A24:C24" location="'Table of Contents'!A1" display="Link to Table of Contents" xr:uid="{00000000-0004-0000-05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ignoredErrors>
    <ignoredError sqref="M22 M21 M14:N16 O5:O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79"/>
  <sheetViews>
    <sheetView view="pageLayout" zoomScaleNormal="100" workbookViewId="0"/>
  </sheetViews>
  <sheetFormatPr defaultColWidth="9.140625" defaultRowHeight="12.75" x14ac:dyDescent="0.2"/>
  <cols>
    <col min="1" max="1" width="15.140625" style="84" customWidth="1"/>
    <col min="2" max="20" width="7.7109375" style="84" customWidth="1"/>
    <col min="21" max="21" width="7.85546875" style="84" customWidth="1"/>
    <col min="22" max="30" width="9.140625" style="84"/>
    <col min="31" max="31" width="1.5703125" style="84" customWidth="1"/>
    <col min="32" max="32" width="9.42578125" style="84" customWidth="1"/>
    <col min="33" max="33" width="10.7109375" style="84" customWidth="1"/>
    <col min="34" max="35" width="9.140625" style="84" hidden="1" customWidth="1"/>
    <col min="36" max="16384" width="9.140625" style="84"/>
  </cols>
  <sheetData>
    <row r="1" spans="1:35" ht="28.5" customHeight="1" x14ac:dyDescent="0.2">
      <c r="B1" s="535" t="s">
        <v>194</v>
      </c>
      <c r="C1" s="535"/>
      <c r="D1" s="535"/>
      <c r="E1" s="535"/>
      <c r="F1" s="535"/>
      <c r="G1" s="535"/>
      <c r="H1" s="535"/>
      <c r="I1" s="535"/>
      <c r="J1" s="535"/>
      <c r="K1" s="535"/>
      <c r="L1" s="535"/>
      <c r="M1" s="535"/>
      <c r="N1" s="535"/>
      <c r="O1" s="535"/>
      <c r="P1" s="535"/>
      <c r="Q1" s="535"/>
      <c r="R1" s="535"/>
      <c r="S1" s="494"/>
    </row>
    <row r="2" spans="1:35" ht="13.5" thickBot="1" x14ac:dyDescent="0.25">
      <c r="B2" s="27"/>
      <c r="C2" s="27"/>
      <c r="AH2" s="537" t="s">
        <v>195</v>
      </c>
      <c r="AI2" s="537"/>
    </row>
    <row r="3" spans="1:35" ht="41.25" customHeight="1" thickBot="1" x14ac:dyDescent="0.25">
      <c r="A3" s="92" t="s">
        <v>196</v>
      </c>
      <c r="B3" s="66" t="s">
        <v>197</v>
      </c>
      <c r="C3" s="66" t="s">
        <v>198</v>
      </c>
      <c r="D3" s="72" t="s">
        <v>199</v>
      </c>
      <c r="E3" s="72" t="s">
        <v>200</v>
      </c>
      <c r="F3" s="72" t="s">
        <v>201</v>
      </c>
      <c r="G3" s="72" t="s">
        <v>202</v>
      </c>
      <c r="H3" s="72" t="s">
        <v>203</v>
      </c>
      <c r="I3" s="72" t="s">
        <v>204</v>
      </c>
      <c r="J3" s="72" t="s">
        <v>205</v>
      </c>
      <c r="K3" s="72" t="s">
        <v>206</v>
      </c>
      <c r="L3" s="72" t="s">
        <v>207</v>
      </c>
      <c r="M3" s="72" t="s">
        <v>208</v>
      </c>
      <c r="N3" s="72" t="s">
        <v>209</v>
      </c>
      <c r="O3" s="72" t="s">
        <v>210</v>
      </c>
      <c r="P3" s="72" t="s">
        <v>211</v>
      </c>
      <c r="Q3" s="72" t="s">
        <v>212</v>
      </c>
      <c r="R3" s="72" t="s">
        <v>213</v>
      </c>
      <c r="S3" s="72" t="s">
        <v>56</v>
      </c>
      <c r="T3" s="72" t="s">
        <v>214</v>
      </c>
      <c r="U3" s="72" t="s">
        <v>215</v>
      </c>
      <c r="V3" s="72" t="s">
        <v>216</v>
      </c>
      <c r="W3" s="72" t="s">
        <v>217</v>
      </c>
      <c r="X3" s="72" t="s">
        <v>218</v>
      </c>
      <c r="Y3" s="72" t="s">
        <v>219</v>
      </c>
      <c r="Z3" s="72" t="s">
        <v>220</v>
      </c>
      <c r="AA3" s="304" t="s">
        <v>64</v>
      </c>
      <c r="AB3" s="304" t="s">
        <v>65</v>
      </c>
      <c r="AC3" s="304" t="s">
        <v>221</v>
      </c>
      <c r="AD3" s="304" t="s">
        <v>222</v>
      </c>
      <c r="AE3" s="232"/>
      <c r="AF3" s="386" t="s">
        <v>69</v>
      </c>
      <c r="AG3" s="386" t="s">
        <v>70</v>
      </c>
      <c r="AH3" s="304" t="s">
        <v>64</v>
      </c>
      <c r="AI3" s="86" t="s">
        <v>65</v>
      </c>
    </row>
    <row r="4" spans="1:35" ht="30.75" customHeight="1" x14ac:dyDescent="0.2">
      <c r="A4" s="61" t="s">
        <v>223</v>
      </c>
      <c r="B4" s="90"/>
      <c r="C4" s="90"/>
      <c r="D4" s="85"/>
      <c r="E4" s="85"/>
      <c r="F4" s="85"/>
      <c r="G4" s="85"/>
      <c r="H4" s="85"/>
      <c r="I4" s="85"/>
      <c r="J4" s="85"/>
      <c r="K4" s="85"/>
      <c r="L4" s="85"/>
      <c r="M4" s="85"/>
      <c r="N4" s="85"/>
      <c r="O4" s="85"/>
      <c r="P4" s="85"/>
      <c r="Q4" s="85"/>
      <c r="R4" s="85"/>
      <c r="S4" s="85"/>
      <c r="T4" s="85"/>
      <c r="U4" s="85"/>
      <c r="V4" s="85"/>
      <c r="W4" s="74">
        <v>8600</v>
      </c>
      <c r="X4" s="74">
        <v>5400</v>
      </c>
      <c r="Y4" s="74">
        <v>8500</v>
      </c>
      <c r="Z4" s="74">
        <v>9100</v>
      </c>
      <c r="AA4" s="305">
        <v>9200</v>
      </c>
      <c r="AB4" s="305">
        <v>9700</v>
      </c>
      <c r="AC4" s="305">
        <v>13100</v>
      </c>
      <c r="AD4" s="305">
        <v>20200</v>
      </c>
      <c r="AE4" s="234"/>
      <c r="AF4" s="390">
        <f>ROUND(AVERAGE(W4:AC4),-2)</f>
        <v>9100</v>
      </c>
      <c r="AG4" s="390">
        <f>ROUND(AVERAGE(W4:AD4),-2)</f>
        <v>10500</v>
      </c>
      <c r="AH4" s="310">
        <f>(AA4/$AH$8)*100</f>
        <v>8.6710650329877481</v>
      </c>
      <c r="AI4" s="310">
        <f>(AB4/$AI$8)*100</f>
        <v>24.25</v>
      </c>
    </row>
    <row r="5" spans="1:35" ht="18" customHeight="1" x14ac:dyDescent="0.2">
      <c r="A5" s="62" t="s">
        <v>224</v>
      </c>
      <c r="B5" s="68"/>
      <c r="C5" s="68"/>
      <c r="D5" s="77"/>
      <c r="E5" s="77"/>
      <c r="F5" s="77"/>
      <c r="G5" s="77"/>
      <c r="H5" s="77"/>
      <c r="I5" s="77"/>
      <c r="J5" s="77"/>
      <c r="K5" s="77"/>
      <c r="L5" s="77"/>
      <c r="M5" s="77"/>
      <c r="N5" s="77"/>
      <c r="O5" s="77"/>
      <c r="P5" s="77"/>
      <c r="Q5" s="77"/>
      <c r="R5" s="77"/>
      <c r="S5" s="77"/>
      <c r="T5" s="77"/>
      <c r="U5" s="77"/>
      <c r="V5" s="77"/>
      <c r="W5" s="76">
        <v>20800</v>
      </c>
      <c r="X5" s="76">
        <v>17300</v>
      </c>
      <c r="Y5" s="76">
        <v>20700</v>
      </c>
      <c r="Z5" s="76">
        <v>21500</v>
      </c>
      <c r="AA5" s="306">
        <v>20200</v>
      </c>
      <c r="AB5" s="306">
        <v>18600</v>
      </c>
      <c r="AC5" s="306">
        <v>21800</v>
      </c>
      <c r="AD5" s="306">
        <v>33500</v>
      </c>
      <c r="AE5" s="234"/>
      <c r="AF5" s="390">
        <f t="shared" ref="AF5:AF8" si="0">ROUND(AVERAGE(W5:AC5),-2)</f>
        <v>20100</v>
      </c>
      <c r="AG5" s="390">
        <f t="shared" ref="AG5:AG8" si="1">ROUND(AVERAGE(W5:AD5),-2)</f>
        <v>21800</v>
      </c>
      <c r="AH5" s="310">
        <f t="shared" ref="AH5:AH7" si="2">(AA5/$AH$8)*100</f>
        <v>19.038642789820923</v>
      </c>
      <c r="AI5" s="310">
        <f t="shared" ref="AI5:AI7" si="3">(AB5/$AI$8)*100</f>
        <v>46.5</v>
      </c>
    </row>
    <row r="6" spans="1:35" ht="18" customHeight="1" x14ac:dyDescent="0.2">
      <c r="A6" s="62" t="s">
        <v>225</v>
      </c>
      <c r="B6" s="68"/>
      <c r="C6" s="68"/>
      <c r="D6" s="77"/>
      <c r="E6" s="77"/>
      <c r="F6" s="77"/>
      <c r="G6" s="77"/>
      <c r="H6" s="77"/>
      <c r="I6" s="77"/>
      <c r="J6" s="77"/>
      <c r="K6" s="77"/>
      <c r="L6" s="77"/>
      <c r="M6" s="77"/>
      <c r="N6" s="77"/>
      <c r="O6" s="77"/>
      <c r="P6" s="77"/>
      <c r="Q6" s="77"/>
      <c r="R6" s="77"/>
      <c r="S6" s="77"/>
      <c r="T6" s="77"/>
      <c r="U6" s="77"/>
      <c r="V6" s="77"/>
      <c r="W6" s="76">
        <v>3000</v>
      </c>
      <c r="X6" s="76">
        <v>2300</v>
      </c>
      <c r="Y6" s="76">
        <v>4400</v>
      </c>
      <c r="Z6" s="76">
        <v>3900</v>
      </c>
      <c r="AA6" s="306">
        <v>4800</v>
      </c>
      <c r="AB6" s="306">
        <v>5000</v>
      </c>
      <c r="AC6" s="306">
        <v>4100</v>
      </c>
      <c r="AD6" s="306">
        <v>6000</v>
      </c>
      <c r="AE6" s="234"/>
      <c r="AF6" s="390">
        <f t="shared" si="0"/>
        <v>3900</v>
      </c>
      <c r="AG6" s="390">
        <f t="shared" si="1"/>
        <v>4200</v>
      </c>
      <c r="AH6" s="310">
        <f t="shared" si="2"/>
        <v>4.5240339302544772</v>
      </c>
      <c r="AI6" s="310">
        <f t="shared" si="3"/>
        <v>12.5</v>
      </c>
    </row>
    <row r="7" spans="1:35" ht="18" customHeight="1" thickBot="1" x14ac:dyDescent="0.25">
      <c r="A7" s="65" t="s">
        <v>226</v>
      </c>
      <c r="B7" s="91"/>
      <c r="C7" s="91"/>
      <c r="D7" s="89"/>
      <c r="E7" s="89"/>
      <c r="F7" s="89"/>
      <c r="G7" s="89"/>
      <c r="H7" s="89"/>
      <c r="I7" s="89"/>
      <c r="J7" s="89"/>
      <c r="K7" s="89"/>
      <c r="L7" s="89"/>
      <c r="M7" s="89"/>
      <c r="N7" s="89"/>
      <c r="O7" s="89"/>
      <c r="P7" s="89"/>
      <c r="Q7" s="89"/>
      <c r="R7" s="89"/>
      <c r="S7" s="89"/>
      <c r="T7" s="89"/>
      <c r="U7" s="89"/>
      <c r="V7" s="89"/>
      <c r="W7" s="79">
        <v>17300</v>
      </c>
      <c r="X7" s="79">
        <v>4900</v>
      </c>
      <c r="Y7" s="79">
        <v>6900</v>
      </c>
      <c r="Z7" s="79">
        <v>71400</v>
      </c>
      <c r="AA7" s="307">
        <v>71900</v>
      </c>
      <c r="AB7" s="307">
        <v>6700</v>
      </c>
      <c r="AC7" s="307">
        <v>10100</v>
      </c>
      <c r="AD7" s="307">
        <v>22300</v>
      </c>
      <c r="AE7" s="234"/>
      <c r="AF7" s="409">
        <f t="shared" si="0"/>
        <v>27000</v>
      </c>
      <c r="AG7" s="409">
        <f t="shared" si="1"/>
        <v>26400</v>
      </c>
      <c r="AH7" s="310">
        <f t="shared" si="2"/>
        <v>67.766258246936843</v>
      </c>
      <c r="AI7" s="310">
        <f t="shared" si="3"/>
        <v>16.75</v>
      </c>
    </row>
    <row r="8" spans="1:35" ht="13.5" thickBot="1" x14ac:dyDescent="0.25">
      <c r="A8" s="354" t="s">
        <v>178</v>
      </c>
      <c r="B8" s="353"/>
      <c r="C8" s="355"/>
      <c r="D8" s="355"/>
      <c r="E8" s="355"/>
      <c r="F8" s="355"/>
      <c r="G8" s="355"/>
      <c r="H8" s="355"/>
      <c r="I8" s="355"/>
      <c r="J8" s="355"/>
      <c r="K8" s="355"/>
      <c r="L8" s="355"/>
      <c r="M8" s="355"/>
      <c r="N8" s="355"/>
      <c r="O8" s="355"/>
      <c r="P8" s="355"/>
      <c r="Q8" s="355"/>
      <c r="R8" s="355"/>
      <c r="S8" s="355"/>
      <c r="T8" s="355"/>
      <c r="U8" s="355"/>
      <c r="V8" s="355"/>
      <c r="W8" s="402">
        <v>49700</v>
      </c>
      <c r="X8" s="402">
        <v>29900</v>
      </c>
      <c r="Y8" s="402">
        <v>40500</v>
      </c>
      <c r="Z8" s="402">
        <v>105900</v>
      </c>
      <c r="AA8" s="402">
        <v>106100</v>
      </c>
      <c r="AB8" s="402">
        <v>40000</v>
      </c>
      <c r="AC8" s="402">
        <v>49100</v>
      </c>
      <c r="AD8" s="402">
        <v>82000</v>
      </c>
      <c r="AE8" s="234"/>
      <c r="AF8" s="444">
        <f t="shared" si="0"/>
        <v>60200</v>
      </c>
      <c r="AG8" s="103">
        <f t="shared" si="1"/>
        <v>62900</v>
      </c>
      <c r="AH8" s="200">
        <f>SUM(AA4:AA7)</f>
        <v>106100</v>
      </c>
      <c r="AI8" s="200">
        <f>SUM(AB4:AB7)</f>
        <v>40000</v>
      </c>
    </row>
    <row r="9" spans="1:35" s="27" customFormat="1" ht="5.25" customHeight="1" thickBot="1" x14ac:dyDescent="0.25">
      <c r="A9" s="411"/>
      <c r="B9" s="411"/>
      <c r="C9" s="411"/>
      <c r="D9" s="411"/>
      <c r="E9" s="411"/>
      <c r="F9" s="411"/>
      <c r="G9" s="411"/>
      <c r="H9" s="411"/>
      <c r="I9" s="411"/>
      <c r="J9" s="411"/>
      <c r="K9" s="411"/>
      <c r="L9" s="411"/>
      <c r="M9" s="411"/>
      <c r="N9" s="411"/>
      <c r="O9" s="411"/>
      <c r="P9" s="411"/>
      <c r="Q9" s="411"/>
      <c r="R9" s="411"/>
      <c r="S9" s="411"/>
      <c r="T9" s="411"/>
      <c r="U9" s="411"/>
      <c r="V9" s="411"/>
      <c r="W9" s="412"/>
      <c r="X9" s="412"/>
      <c r="Y9" s="412"/>
      <c r="Z9" s="412"/>
      <c r="AA9" s="412"/>
      <c r="AB9" s="412"/>
      <c r="AC9" s="412"/>
      <c r="AD9" s="412"/>
      <c r="AE9" s="414"/>
      <c r="AF9" s="413"/>
      <c r="AG9" s="413"/>
      <c r="AH9" s="28"/>
      <c r="AI9" s="28"/>
    </row>
    <row r="10" spans="1:35" ht="13.5" thickBot="1" x14ac:dyDescent="0.25">
      <c r="A10" s="354" t="s">
        <v>227</v>
      </c>
      <c r="B10" s="353"/>
      <c r="C10" s="355"/>
      <c r="D10" s="355"/>
      <c r="E10" s="355"/>
      <c r="F10" s="355"/>
      <c r="G10" s="355"/>
      <c r="H10" s="355"/>
      <c r="I10" s="355"/>
      <c r="J10" s="355"/>
      <c r="K10" s="355"/>
      <c r="L10" s="355"/>
      <c r="M10" s="355"/>
      <c r="N10" s="355"/>
      <c r="O10" s="355"/>
      <c r="P10" s="355"/>
      <c r="Q10" s="355"/>
      <c r="R10" s="355"/>
      <c r="S10" s="355"/>
      <c r="T10" s="355"/>
      <c r="U10" s="355"/>
      <c r="V10" s="355"/>
      <c r="W10" s="402">
        <f>SUM(W4:W6)</f>
        <v>32400</v>
      </c>
      <c r="X10" s="402">
        <f t="shared" ref="X10:AD10" si="4">SUM(X4:X6)</f>
        <v>25000</v>
      </c>
      <c r="Y10" s="402">
        <f t="shared" si="4"/>
        <v>33600</v>
      </c>
      <c r="Z10" s="402">
        <f t="shared" si="4"/>
        <v>34500</v>
      </c>
      <c r="AA10" s="402">
        <f t="shared" si="4"/>
        <v>34200</v>
      </c>
      <c r="AB10" s="402">
        <f t="shared" si="4"/>
        <v>33300</v>
      </c>
      <c r="AC10" s="402">
        <f t="shared" si="4"/>
        <v>39000</v>
      </c>
      <c r="AD10" s="402">
        <f t="shared" si="4"/>
        <v>59700</v>
      </c>
      <c r="AE10" s="233"/>
      <c r="AF10" s="444">
        <f t="shared" ref="AF10" si="5">ROUND(AVERAGE(W10:AC10),-2)</f>
        <v>33100</v>
      </c>
      <c r="AG10" s="103">
        <f t="shared" ref="AG10" si="6">ROUND(AVERAGE(W10:AD10),-2)</f>
        <v>36500</v>
      </c>
      <c r="AH10" s="200"/>
      <c r="AI10" s="200"/>
    </row>
    <row r="11" spans="1:35" ht="13.5" thickBot="1" x14ac:dyDescent="0.25">
      <c r="W11" s="200"/>
      <c r="X11" s="200"/>
      <c r="Y11" s="200"/>
      <c r="Z11" s="200"/>
      <c r="AA11" s="200"/>
      <c r="AB11" s="200"/>
      <c r="AC11" s="200"/>
      <c r="AD11" s="200"/>
      <c r="AF11" s="200"/>
    </row>
    <row r="12" spans="1:35" ht="41.25" customHeight="1" thickBot="1" x14ac:dyDescent="0.25">
      <c r="A12" s="92" t="s">
        <v>228</v>
      </c>
      <c r="B12" s="66" t="s">
        <v>197</v>
      </c>
      <c r="C12" s="66" t="s">
        <v>198</v>
      </c>
      <c r="D12" s="72" t="s">
        <v>199</v>
      </c>
      <c r="E12" s="72" t="s">
        <v>200</v>
      </c>
      <c r="F12" s="72" t="s">
        <v>201</v>
      </c>
      <c r="G12" s="72" t="s">
        <v>202</v>
      </c>
      <c r="H12" s="72" t="s">
        <v>203</v>
      </c>
      <c r="I12" s="72" t="s">
        <v>204</v>
      </c>
      <c r="J12" s="72" t="s">
        <v>205</v>
      </c>
      <c r="K12" s="72" t="s">
        <v>206</v>
      </c>
      <c r="L12" s="72" t="s">
        <v>207</v>
      </c>
      <c r="M12" s="72" t="s">
        <v>208</v>
      </c>
      <c r="N12" s="72" t="s">
        <v>209</v>
      </c>
      <c r="O12" s="72" t="s">
        <v>210</v>
      </c>
      <c r="P12" s="72" t="s">
        <v>211</v>
      </c>
      <c r="Q12" s="72" t="s">
        <v>212</v>
      </c>
      <c r="R12" s="72" t="s">
        <v>213</v>
      </c>
      <c r="S12" s="72" t="s">
        <v>56</v>
      </c>
      <c r="T12" s="72" t="s">
        <v>214</v>
      </c>
      <c r="U12" s="72" t="s">
        <v>215</v>
      </c>
      <c r="V12" s="72" t="s">
        <v>216</v>
      </c>
      <c r="W12" s="72" t="s">
        <v>217</v>
      </c>
      <c r="X12" s="72" t="s">
        <v>218</v>
      </c>
      <c r="Y12" s="72" t="s">
        <v>219</v>
      </c>
      <c r="Z12" s="72" t="s">
        <v>220</v>
      </c>
      <c r="AA12" s="304" t="s">
        <v>64</v>
      </c>
      <c r="AB12" s="86" t="s">
        <v>65</v>
      </c>
      <c r="AC12" s="304" t="s">
        <v>66</v>
      </c>
      <c r="AD12" s="304" t="s">
        <v>67</v>
      </c>
      <c r="AE12" s="232"/>
      <c r="AF12" s="386" t="s">
        <v>69</v>
      </c>
      <c r="AG12" s="386" t="s">
        <v>70</v>
      </c>
    </row>
    <row r="13" spans="1:35" ht="30.75" customHeight="1" x14ac:dyDescent="0.2">
      <c r="A13" s="61" t="s">
        <v>223</v>
      </c>
      <c r="B13" s="67">
        <v>30900</v>
      </c>
      <c r="C13" s="67">
        <v>30900</v>
      </c>
      <c r="D13" s="74">
        <v>21000</v>
      </c>
      <c r="E13" s="74">
        <v>21000</v>
      </c>
      <c r="F13" s="74">
        <v>15800</v>
      </c>
      <c r="G13" s="74">
        <v>15800</v>
      </c>
      <c r="H13" s="74">
        <v>21800</v>
      </c>
      <c r="I13" s="74">
        <v>21800</v>
      </c>
      <c r="J13" s="74">
        <v>21200</v>
      </c>
      <c r="K13" s="74">
        <v>21200</v>
      </c>
      <c r="L13" s="74">
        <v>13700</v>
      </c>
      <c r="M13" s="74">
        <v>13700</v>
      </c>
      <c r="N13" s="74">
        <v>20100</v>
      </c>
      <c r="O13" s="74">
        <v>20100</v>
      </c>
      <c r="P13" s="74">
        <v>27500</v>
      </c>
      <c r="Q13" s="74">
        <v>27500</v>
      </c>
      <c r="R13" s="74">
        <v>16100</v>
      </c>
      <c r="S13" s="74">
        <v>16100</v>
      </c>
      <c r="T13" s="74">
        <v>17700</v>
      </c>
      <c r="U13" s="74">
        <v>16100</v>
      </c>
      <c r="V13" s="74">
        <v>18500</v>
      </c>
      <c r="W13" s="74">
        <v>21200</v>
      </c>
      <c r="X13" s="74">
        <v>6600</v>
      </c>
      <c r="Y13" s="74"/>
      <c r="Z13" s="74"/>
      <c r="AA13" s="305"/>
      <c r="AB13" s="87"/>
      <c r="AC13" s="305"/>
      <c r="AD13" s="305"/>
      <c r="AE13" s="234"/>
      <c r="AF13" s="390" t="s">
        <v>229</v>
      </c>
      <c r="AG13" s="390">
        <f>ROUND(AVERAGE(S13:X13),-2)</f>
        <v>16000</v>
      </c>
    </row>
    <row r="14" spans="1:35" ht="18" customHeight="1" x14ac:dyDescent="0.2">
      <c r="A14" s="62" t="s">
        <v>224</v>
      </c>
      <c r="B14" s="69">
        <v>8800</v>
      </c>
      <c r="C14" s="69">
        <v>8800</v>
      </c>
      <c r="D14" s="76">
        <v>7000</v>
      </c>
      <c r="E14" s="76">
        <v>7000</v>
      </c>
      <c r="F14" s="76">
        <v>10400</v>
      </c>
      <c r="G14" s="76">
        <v>10400</v>
      </c>
      <c r="H14" s="76">
        <v>6900</v>
      </c>
      <c r="I14" s="76">
        <v>6900</v>
      </c>
      <c r="J14" s="76">
        <v>15700</v>
      </c>
      <c r="K14" s="76">
        <v>15700</v>
      </c>
      <c r="L14" s="76">
        <v>13000</v>
      </c>
      <c r="M14" s="76">
        <v>13000</v>
      </c>
      <c r="N14" s="76">
        <v>19400</v>
      </c>
      <c r="O14" s="76">
        <v>19400</v>
      </c>
      <c r="P14" s="76">
        <v>17200</v>
      </c>
      <c r="Q14" s="76">
        <v>17200</v>
      </c>
      <c r="R14" s="76">
        <v>9600</v>
      </c>
      <c r="S14" s="76">
        <v>9600</v>
      </c>
      <c r="T14" s="76">
        <v>19200</v>
      </c>
      <c r="U14" s="76">
        <v>24000</v>
      </c>
      <c r="V14" s="76">
        <v>31300</v>
      </c>
      <c r="W14" s="76">
        <v>42700</v>
      </c>
      <c r="X14" s="76">
        <v>26600</v>
      </c>
      <c r="Y14" s="76"/>
      <c r="Z14" s="76"/>
      <c r="AA14" s="306"/>
      <c r="AB14" s="88"/>
      <c r="AC14" s="306"/>
      <c r="AD14" s="306"/>
      <c r="AE14" s="234"/>
      <c r="AF14" s="391" t="s">
        <v>229</v>
      </c>
      <c r="AG14" s="390">
        <f t="shared" ref="AG14:AG17" si="7">ROUND(AVERAGE(S14:X14),-2)</f>
        <v>25600</v>
      </c>
    </row>
    <row r="15" spans="1:35" ht="18" customHeight="1" x14ac:dyDescent="0.2">
      <c r="A15" s="62" t="s">
        <v>225</v>
      </c>
      <c r="B15" s="69">
        <v>2900</v>
      </c>
      <c r="C15" s="69">
        <v>2900</v>
      </c>
      <c r="D15" s="76">
        <v>2900</v>
      </c>
      <c r="E15" s="76">
        <v>2900</v>
      </c>
      <c r="F15" s="76">
        <v>2700</v>
      </c>
      <c r="G15" s="76">
        <v>2700</v>
      </c>
      <c r="H15" s="76">
        <v>2200</v>
      </c>
      <c r="I15" s="76">
        <v>2200</v>
      </c>
      <c r="J15" s="76">
        <v>5100</v>
      </c>
      <c r="K15" s="76">
        <v>5100</v>
      </c>
      <c r="L15" s="76">
        <v>3800</v>
      </c>
      <c r="M15" s="76">
        <v>3800</v>
      </c>
      <c r="N15" s="76">
        <v>4500</v>
      </c>
      <c r="O15" s="76">
        <v>4500</v>
      </c>
      <c r="P15" s="76">
        <v>3500</v>
      </c>
      <c r="Q15" s="76">
        <v>3500</v>
      </c>
      <c r="R15" s="76">
        <v>1900</v>
      </c>
      <c r="S15" s="76">
        <v>1900</v>
      </c>
      <c r="T15" s="76">
        <v>3800</v>
      </c>
      <c r="U15" s="76">
        <v>4000</v>
      </c>
      <c r="V15" s="76">
        <v>6200</v>
      </c>
      <c r="W15" s="76">
        <v>5300</v>
      </c>
      <c r="X15" s="76">
        <v>2300</v>
      </c>
      <c r="Y15" s="76"/>
      <c r="Z15" s="76"/>
      <c r="AA15" s="306"/>
      <c r="AB15" s="88"/>
      <c r="AC15" s="306"/>
      <c r="AD15" s="306"/>
      <c r="AE15" s="234"/>
      <c r="AF15" s="391" t="s">
        <v>229</v>
      </c>
      <c r="AG15" s="390">
        <f t="shared" si="7"/>
        <v>3900</v>
      </c>
    </row>
    <row r="16" spans="1:35" ht="18" customHeight="1" thickBot="1" x14ac:dyDescent="0.25">
      <c r="A16" s="65" t="s">
        <v>226</v>
      </c>
      <c r="B16" s="70">
        <v>1300</v>
      </c>
      <c r="C16" s="70">
        <v>1300</v>
      </c>
      <c r="D16" s="79">
        <v>6500</v>
      </c>
      <c r="E16" s="79">
        <v>6500</v>
      </c>
      <c r="F16" s="79">
        <v>4900</v>
      </c>
      <c r="G16" s="79">
        <v>4900</v>
      </c>
      <c r="H16" s="79">
        <v>6200</v>
      </c>
      <c r="I16" s="79">
        <v>6200</v>
      </c>
      <c r="J16" s="79">
        <v>7600</v>
      </c>
      <c r="K16" s="79">
        <v>7600</v>
      </c>
      <c r="L16" s="79">
        <v>19700</v>
      </c>
      <c r="M16" s="79">
        <v>19700</v>
      </c>
      <c r="N16" s="79">
        <v>33600</v>
      </c>
      <c r="O16" s="79">
        <v>33600</v>
      </c>
      <c r="P16" s="79">
        <v>102800</v>
      </c>
      <c r="Q16" s="79">
        <v>102800</v>
      </c>
      <c r="R16" s="79">
        <v>3700</v>
      </c>
      <c r="S16" s="79">
        <v>3700</v>
      </c>
      <c r="T16" s="79">
        <v>202400</v>
      </c>
      <c r="U16" s="79">
        <v>4200</v>
      </c>
      <c r="V16" s="79">
        <v>8200</v>
      </c>
      <c r="W16" s="79">
        <v>48300</v>
      </c>
      <c r="X16" s="79">
        <v>3900</v>
      </c>
      <c r="Y16" s="79"/>
      <c r="Z16" s="79"/>
      <c r="AA16" s="307"/>
      <c r="AB16" s="308"/>
      <c r="AC16" s="307"/>
      <c r="AD16" s="307"/>
      <c r="AE16" s="234"/>
      <c r="AF16" s="409" t="s">
        <v>229</v>
      </c>
      <c r="AG16" s="409">
        <f t="shared" si="7"/>
        <v>45100</v>
      </c>
    </row>
    <row r="17" spans="1:35" ht="13.5" thickBot="1" x14ac:dyDescent="0.25">
      <c r="A17" s="354" t="s">
        <v>178</v>
      </c>
      <c r="B17" s="408">
        <f>SUM(B13:B16)</f>
        <v>43900</v>
      </c>
      <c r="C17" s="402">
        <f t="shared" ref="C17" si="8">SUM(C13:C16)</f>
        <v>43900</v>
      </c>
      <c r="D17" s="402">
        <f t="shared" ref="D17" si="9">SUM(D13:D16)</f>
        <v>37400</v>
      </c>
      <c r="E17" s="402">
        <f t="shared" ref="E17" si="10">SUM(E13:E16)</f>
        <v>37400</v>
      </c>
      <c r="F17" s="402">
        <f t="shared" ref="F17" si="11">SUM(F13:F16)</f>
        <v>33800</v>
      </c>
      <c r="G17" s="402">
        <f t="shared" ref="G17" si="12">SUM(G13:G16)</f>
        <v>33800</v>
      </c>
      <c r="H17" s="402">
        <f t="shared" ref="H17" si="13">SUM(H13:H16)</f>
        <v>37100</v>
      </c>
      <c r="I17" s="402">
        <f t="shared" ref="I17" si="14">SUM(I13:I16)</f>
        <v>37100</v>
      </c>
      <c r="J17" s="402">
        <f t="shared" ref="J17" si="15">SUM(J13:J16)</f>
        <v>49600</v>
      </c>
      <c r="K17" s="402">
        <f t="shared" ref="K17" si="16">SUM(K13:K16)</f>
        <v>49600</v>
      </c>
      <c r="L17" s="402">
        <f t="shared" ref="L17" si="17">SUM(L13:L16)</f>
        <v>50200</v>
      </c>
      <c r="M17" s="402">
        <f t="shared" ref="M17" si="18">SUM(M13:M16)</f>
        <v>50200</v>
      </c>
      <c r="N17" s="402">
        <f t="shared" ref="N17" si="19">SUM(N13:N16)</f>
        <v>77600</v>
      </c>
      <c r="O17" s="402">
        <f t="shared" ref="O17" si="20">SUM(O13:O16)</f>
        <v>77600</v>
      </c>
      <c r="P17" s="402">
        <f t="shared" ref="P17" si="21">SUM(P13:P16)</f>
        <v>151000</v>
      </c>
      <c r="Q17" s="402">
        <f t="shared" ref="Q17" si="22">SUM(Q13:Q16)</f>
        <v>151000</v>
      </c>
      <c r="R17" s="402">
        <f t="shared" ref="R17" si="23">SUM(R13:R16)</f>
        <v>31300</v>
      </c>
      <c r="S17" s="402">
        <f>SUM(S13:S16)</f>
        <v>31300</v>
      </c>
      <c r="T17" s="402">
        <f t="shared" ref="T17" si="24">SUM(T13:T16)</f>
        <v>243100</v>
      </c>
      <c r="U17" s="402">
        <f t="shared" ref="U17" si="25">SUM(U13:U16)</f>
        <v>48300</v>
      </c>
      <c r="V17" s="402">
        <f t="shared" ref="V17" si="26">SUM(V13:V16)</f>
        <v>64200</v>
      </c>
      <c r="W17" s="402">
        <f t="shared" ref="W17" si="27">SUM(W13:W16)</f>
        <v>117500</v>
      </c>
      <c r="X17" s="402">
        <f t="shared" ref="X17" si="28">SUM(X13:X16)</f>
        <v>39400</v>
      </c>
      <c r="Y17" s="355"/>
      <c r="Z17" s="355"/>
      <c r="AA17" s="355"/>
      <c r="AB17" s="353"/>
      <c r="AC17" s="355"/>
      <c r="AD17" s="355"/>
      <c r="AE17" s="234"/>
      <c r="AF17" s="392" t="s">
        <v>229</v>
      </c>
      <c r="AG17" s="103">
        <f t="shared" si="7"/>
        <v>90600</v>
      </c>
      <c r="AH17" s="200">
        <f>SUM(AA13:AA16)</f>
        <v>0</v>
      </c>
      <c r="AI17" s="200">
        <f>SUM(AB13:AB16)</f>
        <v>0</v>
      </c>
    </row>
    <row r="18" spans="1:35" s="27" customFormat="1" ht="5.25" customHeight="1" thickBot="1" x14ac:dyDescent="0.25">
      <c r="A18" s="411"/>
      <c r="B18" s="411"/>
      <c r="C18" s="411"/>
      <c r="D18" s="411"/>
      <c r="E18" s="411"/>
      <c r="F18" s="411"/>
      <c r="G18" s="411"/>
      <c r="H18" s="411"/>
      <c r="I18" s="411"/>
      <c r="J18" s="411"/>
      <c r="K18" s="411"/>
      <c r="L18" s="411"/>
      <c r="M18" s="411"/>
      <c r="N18" s="411"/>
      <c r="O18" s="411"/>
      <c r="P18" s="411"/>
      <c r="Q18" s="411"/>
      <c r="R18" s="411"/>
      <c r="S18" s="411"/>
      <c r="T18" s="411"/>
      <c r="U18" s="411"/>
      <c r="V18" s="411"/>
      <c r="W18" s="412"/>
      <c r="X18" s="412"/>
      <c r="Y18" s="412"/>
      <c r="Z18" s="412"/>
      <c r="AA18" s="412"/>
      <c r="AB18" s="412"/>
      <c r="AC18" s="412"/>
      <c r="AD18" s="412"/>
      <c r="AE18" s="414"/>
      <c r="AF18" s="413"/>
      <c r="AG18" s="413"/>
      <c r="AH18" s="28"/>
      <c r="AI18" s="28"/>
    </row>
    <row r="19" spans="1:35" ht="13.5" thickBot="1" x14ac:dyDescent="0.25">
      <c r="A19" s="354" t="s">
        <v>227</v>
      </c>
      <c r="B19" s="408">
        <f>SUM(B13:B15)</f>
        <v>42600</v>
      </c>
      <c r="C19" s="402">
        <f t="shared" ref="C19:X19" si="29">SUM(C13:C15)</f>
        <v>42600</v>
      </c>
      <c r="D19" s="402">
        <f t="shared" si="29"/>
        <v>30900</v>
      </c>
      <c r="E19" s="402">
        <f t="shared" si="29"/>
        <v>30900</v>
      </c>
      <c r="F19" s="402">
        <f t="shared" si="29"/>
        <v>28900</v>
      </c>
      <c r="G19" s="402">
        <f t="shared" si="29"/>
        <v>28900</v>
      </c>
      <c r="H19" s="402">
        <f t="shared" si="29"/>
        <v>30900</v>
      </c>
      <c r="I19" s="402">
        <f t="shared" si="29"/>
        <v>30900</v>
      </c>
      <c r="J19" s="402">
        <f t="shared" si="29"/>
        <v>42000</v>
      </c>
      <c r="K19" s="402">
        <f t="shared" si="29"/>
        <v>42000</v>
      </c>
      <c r="L19" s="402">
        <f t="shared" si="29"/>
        <v>30500</v>
      </c>
      <c r="M19" s="402">
        <f t="shared" si="29"/>
        <v>30500</v>
      </c>
      <c r="N19" s="402">
        <f t="shared" si="29"/>
        <v>44000</v>
      </c>
      <c r="O19" s="402">
        <f t="shared" si="29"/>
        <v>44000</v>
      </c>
      <c r="P19" s="402">
        <f t="shared" si="29"/>
        <v>48200</v>
      </c>
      <c r="Q19" s="402">
        <f t="shared" si="29"/>
        <v>48200</v>
      </c>
      <c r="R19" s="402">
        <f t="shared" si="29"/>
        <v>27600</v>
      </c>
      <c r="S19" s="402">
        <f t="shared" si="29"/>
        <v>27600</v>
      </c>
      <c r="T19" s="402">
        <f t="shared" si="29"/>
        <v>40700</v>
      </c>
      <c r="U19" s="402">
        <f t="shared" si="29"/>
        <v>44100</v>
      </c>
      <c r="V19" s="402">
        <f t="shared" si="29"/>
        <v>56000</v>
      </c>
      <c r="W19" s="402">
        <f t="shared" si="29"/>
        <v>69200</v>
      </c>
      <c r="X19" s="402">
        <f t="shared" si="29"/>
        <v>35500</v>
      </c>
      <c r="Y19" s="355"/>
      <c r="Z19" s="355"/>
      <c r="AA19" s="355"/>
      <c r="AB19" s="353"/>
      <c r="AC19" s="355"/>
      <c r="AD19" s="355"/>
      <c r="AE19" s="233"/>
      <c r="AF19" s="392" t="s">
        <v>229</v>
      </c>
      <c r="AG19" s="103">
        <f>SUM(AG13:AG15)</f>
        <v>45500</v>
      </c>
      <c r="AH19" s="200"/>
      <c r="AI19" s="200"/>
    </row>
    <row r="20" spans="1:35" x14ac:dyDescent="0.2">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8"/>
      <c r="AH20" s="200"/>
      <c r="AI20" s="200"/>
    </row>
    <row r="21" spans="1:35" ht="39" customHeight="1" x14ac:dyDescent="0.2">
      <c r="B21" s="536" t="s">
        <v>230</v>
      </c>
      <c r="C21" s="536"/>
      <c r="D21" s="536"/>
      <c r="E21" s="536"/>
      <c r="F21" s="536"/>
      <c r="G21" s="536"/>
      <c r="H21" s="536"/>
      <c r="I21" s="536"/>
      <c r="J21" s="536"/>
      <c r="K21" s="536"/>
      <c r="L21" s="536"/>
      <c r="M21" s="536"/>
      <c r="N21" s="536"/>
      <c r="O21" s="536"/>
    </row>
    <row r="22" spans="1:35" ht="6" customHeight="1" thickBot="1" x14ac:dyDescent="0.25"/>
    <row r="23" spans="1:35" ht="13.5" thickBot="1" x14ac:dyDescent="0.25">
      <c r="B23" s="507" t="s">
        <v>0</v>
      </c>
      <c r="C23" s="508"/>
      <c r="D23" s="508"/>
      <c r="E23" s="508"/>
      <c r="F23" s="509"/>
    </row>
    <row r="34" ht="24" customHeight="1" x14ac:dyDescent="0.2"/>
    <row r="37" ht="27.75" customHeight="1" x14ac:dyDescent="0.2"/>
    <row r="44" ht="14.25" customHeight="1" x14ac:dyDescent="0.2"/>
    <row r="48" ht="24" customHeight="1" x14ac:dyDescent="0.2"/>
    <row r="49" ht="14.25" customHeight="1" x14ac:dyDescent="0.2"/>
    <row r="50" ht="13.5" customHeight="1" x14ac:dyDescent="0.2"/>
    <row r="66" ht="28.5" customHeight="1" x14ac:dyDescent="0.2"/>
    <row r="73" ht="14.25" customHeight="1" x14ac:dyDescent="0.2"/>
    <row r="78" ht="14.25" customHeight="1" x14ac:dyDescent="0.2"/>
    <row r="79" ht="13.5" customHeight="1" x14ac:dyDescent="0.2"/>
  </sheetData>
  <mergeCells count="4">
    <mergeCell ref="B23:F23"/>
    <mergeCell ref="B1:R1"/>
    <mergeCell ref="B21:O21"/>
    <mergeCell ref="AH2:AI2"/>
  </mergeCells>
  <phoneticPr fontId="4" type="noConversion"/>
  <hyperlinks>
    <hyperlink ref="B23:D23" location="'Table of Contents'!A1" display="Link to Table of Contents" xr:uid="{00000000-0004-0000-0600-000000000000}"/>
  </hyperlinks>
  <pageMargins left="0.25" right="0.25" top="0.75" bottom="0.75" header="0.3" footer="0.3"/>
  <pageSetup paperSize="9" pageOrder="overThenDown" orientation="landscape" r:id="rId1"/>
  <headerFooter>
    <oddHeader>&amp;C&amp;20NSW Native Vegetation data spreadsheet</oddHeader>
    <oddFooter>&amp;RNSW Native Vegetation data spreadsheet</oddFooter>
  </headerFooter>
  <ignoredErrors>
    <ignoredError sqref="AF4 AF5:AF8 AG13:AG17 W10:AD10 B19:X1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9"/>
  <sheetViews>
    <sheetView view="pageLayout" zoomScaleNormal="100" workbookViewId="0"/>
  </sheetViews>
  <sheetFormatPr defaultColWidth="9.140625" defaultRowHeight="12.75" x14ac:dyDescent="0.2"/>
  <cols>
    <col min="1" max="11" width="9.140625" style="4"/>
    <col min="12" max="12" width="9.7109375" style="4" customWidth="1"/>
    <col min="13" max="16384" width="9.140625" style="4"/>
  </cols>
  <sheetData>
    <row r="1" spans="1:12" ht="18" customHeight="1" x14ac:dyDescent="0.2">
      <c r="A1" s="13" t="s">
        <v>231</v>
      </c>
      <c r="K1" s="27"/>
      <c r="L1" s="27"/>
    </row>
    <row r="35" spans="1:12" ht="12.75" customHeight="1" x14ac:dyDescent="0.2">
      <c r="A35" s="538" t="s">
        <v>232</v>
      </c>
      <c r="B35" s="538"/>
      <c r="C35" s="538"/>
      <c r="D35" s="538"/>
      <c r="E35" s="538"/>
      <c r="F35" s="538"/>
      <c r="G35" s="538"/>
      <c r="H35" s="538"/>
      <c r="I35" s="538"/>
      <c r="J35" s="538"/>
      <c r="K35" s="538"/>
      <c r="L35" s="538"/>
    </row>
    <row r="36" spans="1:12" x14ac:dyDescent="0.2">
      <c r="A36" s="538"/>
      <c r="B36" s="538"/>
      <c r="C36" s="538"/>
      <c r="D36" s="538"/>
      <c r="E36" s="538"/>
      <c r="F36" s="538"/>
      <c r="G36" s="538"/>
      <c r="H36" s="538"/>
      <c r="I36" s="538"/>
      <c r="J36" s="538"/>
      <c r="K36" s="538"/>
      <c r="L36" s="538"/>
    </row>
    <row r="37" spans="1:12" ht="25.5" customHeight="1" x14ac:dyDescent="0.2">
      <c r="A37" s="538"/>
      <c r="B37" s="538"/>
      <c r="C37" s="538"/>
      <c r="D37" s="538"/>
      <c r="E37" s="538"/>
      <c r="F37" s="538"/>
      <c r="G37" s="538"/>
      <c r="H37" s="538"/>
      <c r="I37" s="538"/>
      <c r="J37" s="538"/>
      <c r="K37" s="538"/>
      <c r="L37" s="538"/>
    </row>
    <row r="38" spans="1:12" ht="8.25" customHeight="1" thickBot="1" x14ac:dyDescent="0.25"/>
    <row r="39" spans="1:12" ht="13.5" thickBot="1" x14ac:dyDescent="0.25">
      <c r="A39" s="507" t="s">
        <v>0</v>
      </c>
      <c r="B39" s="508"/>
      <c r="C39" s="508"/>
      <c r="D39" s="508"/>
      <c r="E39" s="509"/>
    </row>
  </sheetData>
  <mergeCells count="2">
    <mergeCell ref="A35:L37"/>
    <mergeCell ref="A39:E39"/>
  </mergeCells>
  <phoneticPr fontId="4" type="noConversion"/>
  <hyperlinks>
    <hyperlink ref="A39:C39" location="'Table of Contents'!A1" display="Link to Table of Contents" xr:uid="{00000000-0004-0000-07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
  <sheetViews>
    <sheetView view="pageLayout" zoomScaleNormal="100" workbookViewId="0"/>
  </sheetViews>
  <sheetFormatPr defaultColWidth="9.140625" defaultRowHeight="12.75" x14ac:dyDescent="0.2"/>
  <cols>
    <col min="1" max="16384" width="9.140625" style="4"/>
  </cols>
  <sheetData>
    <row r="1" spans="1:15" ht="18" customHeight="1" x14ac:dyDescent="0.2">
      <c r="A1" s="13" t="s">
        <v>233</v>
      </c>
      <c r="J1" s="27"/>
      <c r="K1" s="27"/>
      <c r="L1" s="1"/>
      <c r="M1" s="1"/>
      <c r="N1" s="1"/>
      <c r="O1" s="1"/>
    </row>
    <row r="23" spans="1:12" x14ac:dyDescent="0.2">
      <c r="D23" s="539" t="s">
        <v>234</v>
      </c>
      <c r="E23" s="539"/>
      <c r="J23" s="495"/>
      <c r="K23" s="540" t="s">
        <v>235</v>
      </c>
      <c r="L23" s="540"/>
    </row>
    <row r="24" spans="1:12" ht="15" customHeight="1" thickBot="1" x14ac:dyDescent="0.25"/>
    <row r="25" spans="1:12" ht="16.5" customHeight="1" thickBot="1" x14ac:dyDescent="0.25">
      <c r="A25" s="507" t="s">
        <v>0</v>
      </c>
      <c r="B25" s="508"/>
      <c r="C25" s="508"/>
      <c r="D25" s="508"/>
      <c r="E25" s="509"/>
    </row>
  </sheetData>
  <mergeCells count="3">
    <mergeCell ref="D23:E23"/>
    <mergeCell ref="K23:L23"/>
    <mergeCell ref="A25:E25"/>
  </mergeCells>
  <hyperlinks>
    <hyperlink ref="A25:C25" location="'Table of Contents'!A1" display="Link to Table of Contents" xr:uid="{00000000-0004-0000-0800-000000000000}"/>
  </hyperlinks>
  <pageMargins left="0.25" right="0.25" top="0.75" bottom="0.75" header="0.3" footer="0.3"/>
  <pageSetup paperSize="9" orientation="landscape" r:id="rId1"/>
  <headerFooter>
    <oddHeader>&amp;C&amp;20NSW Native Vegetation data spreadsheet</oddHeader>
    <oddFooter>&amp;RNSW Native Vegetation data spreadsheet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Table of Contents</vt:lpstr>
      <vt:lpstr>Tab 1</vt:lpstr>
      <vt:lpstr>Tab 2</vt:lpstr>
      <vt:lpstr>Tab 3</vt:lpstr>
      <vt:lpstr>Tab 4</vt:lpstr>
      <vt:lpstr>Tab 5</vt:lpstr>
      <vt:lpstr>Tab 6</vt:lpstr>
      <vt:lpstr>Tab 7</vt:lpstr>
      <vt:lpstr>Tab 8</vt:lpstr>
      <vt:lpstr>Tab 9</vt:lpstr>
      <vt:lpstr>Tab 10</vt:lpstr>
      <vt:lpstr>Tab 11</vt:lpstr>
      <vt:lpstr>Tab 12</vt:lpstr>
      <vt:lpstr>Tab 13</vt:lpstr>
      <vt:lpstr>Tab 14</vt:lpstr>
      <vt:lpstr>Tab 15</vt:lpstr>
      <vt:lpstr>Tab 16</vt:lpstr>
      <vt:lpstr>Tab 17</vt:lpstr>
      <vt:lpstr>Tab 18</vt:lpstr>
      <vt:lpstr>Tab 19</vt:lpstr>
      <vt:lpstr>Tab 20</vt:lpstr>
      <vt:lpstr>Tab 21</vt:lpstr>
      <vt:lpstr>Tab 22</vt:lpstr>
      <vt:lpstr>Tab 23</vt:lpstr>
      <vt:lpstr>'Tab 14'!Print_Titles</vt:lpstr>
      <vt:lpstr>'Tab 15'!Print_Titles</vt:lpstr>
      <vt:lpstr>'Tab 17'!Print_Titles</vt:lpstr>
      <vt:lpstr>'Tab 18'!Print_Titles</vt:lpstr>
      <vt:lpstr>'Tab 19'!Print_Titles</vt:lpstr>
      <vt:lpstr>'Tab 20'!Print_Titles</vt:lpstr>
      <vt:lpstr>'Tab 21'!Print_Titles</vt:lpstr>
      <vt:lpstr>'Tab 22'!Print_Titles</vt:lpstr>
      <vt:lpstr>'Tab 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Native Vegetation data spreadsheet</dc:title>
  <dc:subject/>
  <dc:creator>Office of Environment and Heritage</dc:creator>
  <cp:keywords/>
  <dc:description/>
  <cp:lastModifiedBy>Lesley Pearson</cp:lastModifiedBy>
  <cp:revision/>
  <dcterms:created xsi:type="dcterms:W3CDTF">2006-06-21T04:00:12Z</dcterms:created>
  <dcterms:modified xsi:type="dcterms:W3CDTF">2019-07-29T05:08:44Z</dcterms:modified>
  <cp:category/>
  <cp:contentStatus/>
</cp:coreProperties>
</file>